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activeTab="3"/>
  </bookViews>
  <sheets>
    <sheet name="仪器-学硕" sheetId="1" r:id="rId1"/>
    <sheet name="仪器-专硕" sheetId="2" r:id="rId2"/>
    <sheet name="光学-学硕" sheetId="3" r:id="rId3"/>
    <sheet name="光学-专硕" sheetId="4" r:id="rId4"/>
  </sheets>
  <definedNames>
    <definedName name="_xlnm._FilterDatabase" localSheetId="0" hidden="1">'仪器-学硕'!$A$6:$M$36</definedName>
    <definedName name="_xlnm._FilterDatabase" localSheetId="1" hidden="1">'仪器-专硕'!$A$6:$M$67</definedName>
    <definedName name="_xlnm._FilterDatabase" localSheetId="2" hidden="1">'光学-学硕'!$M$6:$M$31</definedName>
    <definedName name="_xlnm._FilterDatabase" localSheetId="3" hidden="1">'光学-专硕'!$A$6:$M$56</definedName>
    <definedName name="_xlnm.Print_Titles" localSheetId="1">'仪器-专硕'!$4:$5</definedName>
    <definedName name="_xlnm.Print_Titles" localSheetId="3">'光学-专硕'!$4:$5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<sst xmlns="http://schemas.openxmlformats.org/spreadsheetml/2006/main" count="600" uniqueCount="372">
  <si>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3-3</t>
    </r>
    <r>
      <rPr>
        <sz val="14"/>
        <rFont val="黑体"/>
        <charset val="134"/>
      </rPr>
      <t>：</t>
    </r>
  </si>
  <si>
    <r>
      <rPr>
        <sz val="14"/>
        <rFont val="华文中宋"/>
        <charset val="134"/>
      </rPr>
      <t>南昌航空大学研究生学业奖学金评分明细表（研三用）</t>
    </r>
  </si>
  <si>
    <r>
      <rPr>
        <sz val="12"/>
        <rFont val="华文中宋"/>
        <charset val="134"/>
      </rPr>
      <t>学院盖章：</t>
    </r>
  </si>
  <si>
    <r>
      <t xml:space="preserve">        </t>
    </r>
    <r>
      <rPr>
        <sz val="12"/>
        <rFont val="华文中宋"/>
        <charset val="134"/>
      </rPr>
      <t>年</t>
    </r>
    <r>
      <rPr>
        <sz val="12"/>
        <rFont val="Times New Roman"/>
        <charset val="134"/>
      </rPr>
      <t xml:space="preserve">    </t>
    </r>
    <r>
      <rPr>
        <sz val="12"/>
        <rFont val="华文中宋"/>
        <charset val="134"/>
      </rPr>
      <t>月</t>
    </r>
    <r>
      <rPr>
        <sz val="12"/>
        <rFont val="Times New Roman"/>
        <charset val="134"/>
      </rPr>
      <t xml:space="preserve">    </t>
    </r>
    <r>
      <rPr>
        <sz val="12"/>
        <rFont val="华文中宋"/>
        <charset val="134"/>
      </rPr>
      <t>日</t>
    </r>
  </si>
  <si>
    <t>序号</t>
  </si>
  <si>
    <t>学号</t>
  </si>
  <si>
    <t>姓名</t>
  </si>
  <si>
    <r>
      <t>思想道德品质表现</t>
    </r>
    <r>
      <rPr>
        <sz val="10"/>
        <rFont val="Times New Roman"/>
        <charset val="134"/>
      </rPr>
      <t>A1(30%)</t>
    </r>
  </si>
  <si>
    <r>
      <t>科研业绩</t>
    </r>
    <r>
      <rPr>
        <sz val="10"/>
        <rFont val="Times New Roman"/>
        <charset val="134"/>
      </rPr>
      <t>A2(70%)</t>
    </r>
  </si>
  <si>
    <r>
      <t>综合得分</t>
    </r>
    <r>
      <rPr>
        <sz val="10"/>
        <rFont val="Times New Roman"/>
        <charset val="134"/>
      </rPr>
      <t>A</t>
    </r>
  </si>
  <si>
    <t>拟获奖等级</t>
  </si>
  <si>
    <t>思想政治与道德修养加分</t>
  </si>
  <si>
    <t>学生工作加分</t>
  </si>
  <si>
    <t>先进个人加分</t>
  </si>
  <si>
    <t>班主任或辅导员加分</t>
  </si>
  <si>
    <t>校院活动加分</t>
  </si>
  <si>
    <t>服务与奉献社会加分</t>
  </si>
  <si>
    <t>得分</t>
  </si>
  <si>
    <t>学术论文</t>
  </si>
  <si>
    <t>知识产权</t>
  </si>
  <si>
    <t>专业类获奖</t>
  </si>
  <si>
    <t>科研项目</t>
  </si>
  <si>
    <t>学术著作及教材</t>
  </si>
  <si>
    <t>2208080400014</t>
  </si>
  <si>
    <t>刘晨宇</t>
  </si>
  <si>
    <t>一等</t>
  </si>
  <si>
    <t>2208080400005</t>
  </si>
  <si>
    <t>郑昀</t>
  </si>
  <si>
    <t>2208080400022</t>
  </si>
  <si>
    <t>徐凯成</t>
  </si>
  <si>
    <t>2208080400025</t>
  </si>
  <si>
    <t>甘宝霖</t>
  </si>
  <si>
    <t>二等</t>
  </si>
  <si>
    <t>2208080400002</t>
  </si>
  <si>
    <t>秦仍川</t>
  </si>
  <si>
    <t>2208080400008</t>
  </si>
  <si>
    <t>莫杰义</t>
  </si>
  <si>
    <t>2208080400030</t>
  </si>
  <si>
    <t>王亚星</t>
  </si>
  <si>
    <t>2208080400023</t>
  </si>
  <si>
    <t>王邦霞</t>
  </si>
  <si>
    <t>2208080400024</t>
  </si>
  <si>
    <t>李知非</t>
  </si>
  <si>
    <t>2208080400021</t>
  </si>
  <si>
    <t>殷文博</t>
  </si>
  <si>
    <t>2208080400013</t>
  </si>
  <si>
    <t>邹越豪</t>
  </si>
  <si>
    <t>2208080400019</t>
  </si>
  <si>
    <t>贾龙飞</t>
  </si>
  <si>
    <t>2208080400010</t>
  </si>
  <si>
    <t>熊良立</t>
  </si>
  <si>
    <t>2208080400020</t>
  </si>
  <si>
    <t>朱沁玥</t>
  </si>
  <si>
    <t>2208080400016</t>
  </si>
  <si>
    <t>欧阳新明</t>
  </si>
  <si>
    <t>2208080400012</t>
  </si>
  <si>
    <t>梁志辉</t>
  </si>
  <si>
    <t>2208080400018</t>
  </si>
  <si>
    <t>谢显龙</t>
  </si>
  <si>
    <t>2208080400009</t>
  </si>
  <si>
    <t>周渭捷</t>
  </si>
  <si>
    <t>22080825J1001</t>
  </si>
  <si>
    <t>余皓智</t>
  </si>
  <si>
    <t>2208080400027</t>
  </si>
  <si>
    <t>田浩</t>
  </si>
  <si>
    <t>三等</t>
  </si>
  <si>
    <t>2208080400028</t>
  </si>
  <si>
    <t>吴晨哲</t>
  </si>
  <si>
    <t>2208080400017</t>
  </si>
  <si>
    <t>刘松源</t>
  </si>
  <si>
    <t>2208080400026</t>
  </si>
  <si>
    <t>师文</t>
  </si>
  <si>
    <t>2208080400004</t>
  </si>
  <si>
    <t>王发淦</t>
  </si>
  <si>
    <t>2208080400011</t>
  </si>
  <si>
    <t>宾伟淇</t>
  </si>
  <si>
    <t>2208080400015</t>
  </si>
  <si>
    <t>危桉</t>
  </si>
  <si>
    <t>2208080400001</t>
  </si>
  <si>
    <t>邓金涌</t>
  </si>
  <si>
    <t>2208080400006</t>
  </si>
  <si>
    <t>程慎行</t>
  </si>
  <si>
    <t>2208080400007</t>
  </si>
  <si>
    <t>方文娜</t>
  </si>
  <si>
    <t>2208080400029</t>
  </si>
  <si>
    <t>冯博</t>
  </si>
  <si>
    <t>2208080400003</t>
  </si>
  <si>
    <t>胡冠喆</t>
  </si>
  <si>
    <t>附件3-3：</t>
  </si>
  <si>
    <t>南昌航空大学研究生学业奖学金评分明细表（研三用）</t>
  </si>
  <si>
    <t>学院盖章：</t>
  </si>
  <si>
    <t xml:space="preserve">        年    月    日</t>
  </si>
  <si>
    <t>思想道德品质表现A1(30%)</t>
  </si>
  <si>
    <t>科研业绩A2(70%)</t>
  </si>
  <si>
    <t>综合得分A</t>
  </si>
  <si>
    <t>2208085400054</t>
  </si>
  <si>
    <t>谭重鉴</t>
  </si>
  <si>
    <t>2208085400040</t>
  </si>
  <si>
    <t>邹杨萌</t>
  </si>
  <si>
    <t>2208085400007</t>
  </si>
  <si>
    <t>孔华康</t>
  </si>
  <si>
    <t>2208085400025</t>
  </si>
  <si>
    <t>邹钰萱</t>
  </si>
  <si>
    <t>2208085400059</t>
  </si>
  <si>
    <t>刘勇</t>
  </si>
  <si>
    <t>2208085400019</t>
  </si>
  <si>
    <t>顾爱慧</t>
  </si>
  <si>
    <t>2208085400037</t>
  </si>
  <si>
    <t>王紫都</t>
  </si>
  <si>
    <t>2208085400008</t>
  </si>
  <si>
    <t>李雨萱</t>
  </si>
  <si>
    <t>2208085400042</t>
  </si>
  <si>
    <t>张仕杰</t>
  </si>
  <si>
    <t>2208085400056</t>
  </si>
  <si>
    <t>刘岩松</t>
  </si>
  <si>
    <t>2208085400060</t>
  </si>
  <si>
    <t>陶宇</t>
  </si>
  <si>
    <t>2208085400002</t>
  </si>
  <si>
    <t>刘丽娜</t>
  </si>
  <si>
    <t>2208085400018</t>
  </si>
  <si>
    <t>谌颖</t>
  </si>
  <si>
    <t>2208085400055</t>
  </si>
  <si>
    <t>余紫莹</t>
  </si>
  <si>
    <t>2208085400021</t>
  </si>
  <si>
    <t>熊璐琛</t>
  </si>
  <si>
    <t>2208085400057</t>
  </si>
  <si>
    <t>刘建龙</t>
  </si>
  <si>
    <t>2208085400061</t>
  </si>
  <si>
    <t>相阳</t>
  </si>
  <si>
    <t>2208085400022</t>
  </si>
  <si>
    <t>焦欢</t>
  </si>
  <si>
    <t>2208085400009</t>
  </si>
  <si>
    <t>罗辰龙</t>
  </si>
  <si>
    <t>2208085400048</t>
  </si>
  <si>
    <t>王越</t>
  </si>
  <si>
    <t>2208085400045</t>
  </si>
  <si>
    <t>王战</t>
  </si>
  <si>
    <t>2208085400006</t>
  </si>
  <si>
    <t>辛旭晖</t>
  </si>
  <si>
    <t>2208085400013</t>
  </si>
  <si>
    <t>唐佳旺</t>
  </si>
  <si>
    <t>2208085400034</t>
  </si>
  <si>
    <t>魏宇杰</t>
  </si>
  <si>
    <t>2208085400012</t>
  </si>
  <si>
    <t>袁凯</t>
  </si>
  <si>
    <t>2208085400016</t>
  </si>
  <si>
    <t>刁迎奥</t>
  </si>
  <si>
    <t>2208085400028</t>
  </si>
  <si>
    <t>武园成</t>
  </si>
  <si>
    <t>2208085400004</t>
  </si>
  <si>
    <t>杨浩玮</t>
  </si>
  <si>
    <t>2208085400031</t>
  </si>
  <si>
    <t>付斌星</t>
  </si>
  <si>
    <t>2208085400041</t>
  </si>
  <si>
    <t>王世豪</t>
  </si>
  <si>
    <t>2208085400049</t>
  </si>
  <si>
    <t>王子健</t>
  </si>
  <si>
    <t>2208085400010</t>
  </si>
  <si>
    <t>涂思敏</t>
  </si>
  <si>
    <t>2208085400046</t>
  </si>
  <si>
    <t>彭炜亮</t>
  </si>
  <si>
    <t>2208085400015</t>
  </si>
  <si>
    <t>高卫文</t>
  </si>
  <si>
    <t>2208085400030</t>
  </si>
  <si>
    <t>章家鹏</t>
  </si>
  <si>
    <t>2208085400038</t>
  </si>
  <si>
    <t>许子晟</t>
  </si>
  <si>
    <t>2208085400053</t>
  </si>
  <si>
    <t>李旭辉</t>
  </si>
  <si>
    <t>2208085400052</t>
  </si>
  <si>
    <t>龚坚闽</t>
  </si>
  <si>
    <t>2208085400039</t>
  </si>
  <si>
    <t>汤先杰</t>
  </si>
  <si>
    <t>2208085400035</t>
  </si>
  <si>
    <t>胡昕</t>
  </si>
  <si>
    <t>2208085400036</t>
  </si>
  <si>
    <t>陶烜楠</t>
  </si>
  <si>
    <t>2208085400033</t>
  </si>
  <si>
    <t>彭先科</t>
  </si>
  <si>
    <t>2208085400001</t>
  </si>
  <si>
    <t>蔡苏阳</t>
  </si>
  <si>
    <t>2208085400020</t>
  </si>
  <si>
    <t>谢文斌</t>
  </si>
  <si>
    <t>2208085400027</t>
  </si>
  <si>
    <t>江期斌</t>
  </si>
  <si>
    <t>2208085400044</t>
  </si>
  <si>
    <t>廖为浩</t>
  </si>
  <si>
    <t>2208085400005</t>
  </si>
  <si>
    <t>辛超伦</t>
  </si>
  <si>
    <t>2208085400023</t>
  </si>
  <si>
    <t>余志勇</t>
  </si>
  <si>
    <t>2208085400051</t>
  </si>
  <si>
    <t>谢忠春</t>
  </si>
  <si>
    <t>2208085400014</t>
  </si>
  <si>
    <t>陈杰</t>
  </si>
  <si>
    <t>2208085400003</t>
  </si>
  <si>
    <t>黄靖强</t>
  </si>
  <si>
    <t>2208085400029</t>
  </si>
  <si>
    <t>徐子龙</t>
  </si>
  <si>
    <t>2208085400017</t>
  </si>
  <si>
    <t>胡文强</t>
  </si>
  <si>
    <t>2208085400024</t>
  </si>
  <si>
    <t>张维豪</t>
  </si>
  <si>
    <t>2208085400047</t>
  </si>
  <si>
    <t>朱合健</t>
  </si>
  <si>
    <t>2208085400050</t>
  </si>
  <si>
    <t>凌哲宇</t>
  </si>
  <si>
    <t>2208085400032</t>
  </si>
  <si>
    <t>林霞</t>
  </si>
  <si>
    <t>2208085400011</t>
  </si>
  <si>
    <t>张煌平</t>
  </si>
  <si>
    <t>2208085400026</t>
  </si>
  <si>
    <t>程有松</t>
  </si>
  <si>
    <t>2208085400043</t>
  </si>
  <si>
    <t>王亦嵩</t>
  </si>
  <si>
    <t>2208085400058</t>
  </si>
  <si>
    <t>罗曾源</t>
  </si>
  <si>
    <t>2208085400062</t>
  </si>
  <si>
    <t>丁浩东</t>
  </si>
  <si>
    <t>2208080300018</t>
  </si>
  <si>
    <t>郝子寒</t>
  </si>
  <si>
    <t>2208080300008</t>
  </si>
  <si>
    <t>吕干</t>
  </si>
  <si>
    <t>2208080300006</t>
  </si>
  <si>
    <t>刘晨翔</t>
  </si>
  <si>
    <t>2208080300017</t>
  </si>
  <si>
    <t>卓文</t>
  </si>
  <si>
    <t>2208080300022</t>
  </si>
  <si>
    <t>郭济西</t>
  </si>
  <si>
    <t>2208080300007</t>
  </si>
  <si>
    <t>张涛</t>
  </si>
  <si>
    <t>22080803Z1001</t>
  </si>
  <si>
    <t>王婧仪</t>
  </si>
  <si>
    <t>2208080300003</t>
  </si>
  <si>
    <t>陈德源</t>
  </si>
  <si>
    <t>2208080300001</t>
  </si>
  <si>
    <t>熊利文</t>
  </si>
  <si>
    <t>2208080300019</t>
  </si>
  <si>
    <t>李昀展</t>
  </si>
  <si>
    <t>2208080300023</t>
  </si>
  <si>
    <t>肖曦</t>
  </si>
  <si>
    <t>2208080300013</t>
  </si>
  <si>
    <t>汪新超</t>
  </si>
  <si>
    <t>2208080300024</t>
  </si>
  <si>
    <t>刘冬虎</t>
  </si>
  <si>
    <t>2208080300016</t>
  </si>
  <si>
    <t>刘澈澈</t>
  </si>
  <si>
    <t>2208080300004</t>
  </si>
  <si>
    <t>陈俊炜</t>
  </si>
  <si>
    <t>2208080300020</t>
  </si>
  <si>
    <t>卜未骄</t>
  </si>
  <si>
    <t>2208080300012</t>
  </si>
  <si>
    <t>刘浩楠</t>
  </si>
  <si>
    <t>2208080300014</t>
  </si>
  <si>
    <t>纪博</t>
  </si>
  <si>
    <t>2208080300009</t>
  </si>
  <si>
    <t>谢伟雄</t>
  </si>
  <si>
    <t>2208080300010</t>
  </si>
  <si>
    <t>王艳蕊</t>
  </si>
  <si>
    <t>2208080300021</t>
  </si>
  <si>
    <t>刘博扬</t>
  </si>
  <si>
    <t>2208080300002</t>
  </si>
  <si>
    <t>熊家顺</t>
  </si>
  <si>
    <t>2108080300012</t>
  </si>
  <si>
    <t>贾赫</t>
  </si>
  <si>
    <t>2208080300005</t>
  </si>
  <si>
    <t>李玉杰</t>
  </si>
  <si>
    <t>2208080300015</t>
  </si>
  <si>
    <t>任铭</t>
  </si>
  <si>
    <t>2208085400072</t>
  </si>
  <si>
    <t>匡全进</t>
  </si>
  <si>
    <t>2208085400107</t>
  </si>
  <si>
    <t>张能</t>
  </si>
  <si>
    <t>2208085400089</t>
  </si>
  <si>
    <t>黄志寒</t>
  </si>
  <si>
    <t>2208085400078</t>
  </si>
  <si>
    <t>张珂豪</t>
  </si>
  <si>
    <t>2208085400064</t>
  </si>
  <si>
    <t>皮偲豪</t>
  </si>
  <si>
    <t>2208085400110</t>
  </si>
  <si>
    <t>郭信平</t>
  </si>
  <si>
    <t>2208085400083</t>
  </si>
  <si>
    <t>谌佳琪</t>
  </si>
  <si>
    <t>2208085400106</t>
  </si>
  <si>
    <t>杨和东</t>
  </si>
  <si>
    <t>2208085400082</t>
  </si>
  <si>
    <t>王路标</t>
  </si>
  <si>
    <t>2208085400071</t>
  </si>
  <si>
    <t>雷进杰</t>
  </si>
  <si>
    <t>2208085400085</t>
  </si>
  <si>
    <t>廖文涛</t>
  </si>
  <si>
    <t>2208085400112</t>
  </si>
  <si>
    <t>廖枭枭</t>
  </si>
  <si>
    <t>2208085400105</t>
  </si>
  <si>
    <t>刘君</t>
  </si>
  <si>
    <t>2208085400074</t>
  </si>
  <si>
    <t>房天阁</t>
  </si>
  <si>
    <t>2208085400079</t>
  </si>
  <si>
    <t>卢进松</t>
  </si>
  <si>
    <t>2208085400081</t>
  </si>
  <si>
    <t>王圣乾</t>
  </si>
  <si>
    <t>2208085400108</t>
  </si>
  <si>
    <t>李海龙</t>
  </si>
  <si>
    <t>2208085400077</t>
  </si>
  <si>
    <t>罗霖</t>
  </si>
  <si>
    <t>2208085400069</t>
  </si>
  <si>
    <t>张艺耀</t>
  </si>
  <si>
    <t>2208085400101</t>
  </si>
  <si>
    <t>晏国良</t>
  </si>
  <si>
    <t>2208085400084</t>
  </si>
  <si>
    <t>张毅</t>
  </si>
  <si>
    <t>2208085400075</t>
  </si>
  <si>
    <t>余忠鹏</t>
  </si>
  <si>
    <t>2208085400103</t>
  </si>
  <si>
    <t>于瑞轩</t>
  </si>
  <si>
    <t>2208085400070</t>
  </si>
  <si>
    <t>彭浩</t>
  </si>
  <si>
    <t>2208085400065</t>
  </si>
  <si>
    <t>谢臻亮</t>
  </si>
  <si>
    <t>2208085400091</t>
  </si>
  <si>
    <t>赖家财</t>
  </si>
  <si>
    <t>2208085400102</t>
  </si>
  <si>
    <t>马招娣</t>
  </si>
  <si>
    <t>2208085400098</t>
  </si>
  <si>
    <t>邓鑫</t>
  </si>
  <si>
    <t>2208085400104</t>
  </si>
  <si>
    <t>张世健</t>
  </si>
  <si>
    <t>2208085400080</t>
  </si>
  <si>
    <t>廖世蓉</t>
  </si>
  <si>
    <t>2208085400094</t>
  </si>
  <si>
    <t>马改改</t>
  </si>
  <si>
    <t>2208085400087</t>
  </si>
  <si>
    <t>李志林</t>
  </si>
  <si>
    <t>2208085400093</t>
  </si>
  <si>
    <t>董煌锋</t>
  </si>
  <si>
    <t>2208085400097</t>
  </si>
  <si>
    <t>田璐</t>
  </si>
  <si>
    <t>2208085400073</t>
  </si>
  <si>
    <t>余想</t>
  </si>
  <si>
    <t>2208085400099</t>
  </si>
  <si>
    <t>邓国庆</t>
  </si>
  <si>
    <t>2208085400067</t>
  </si>
  <si>
    <t>刘婷婷</t>
  </si>
  <si>
    <t>2208085400068</t>
  </si>
  <si>
    <t>曹佳峻</t>
  </si>
  <si>
    <t>2208085400066</t>
  </si>
  <si>
    <t>杨海雄</t>
  </si>
  <si>
    <t>2208085400086</t>
  </si>
  <si>
    <t>曹泽琛</t>
  </si>
  <si>
    <t>2208085400095</t>
  </si>
  <si>
    <t>曹树平</t>
  </si>
  <si>
    <t>2208085400096</t>
  </si>
  <si>
    <t>王好杰</t>
  </si>
  <si>
    <t>2208085400090</t>
  </si>
  <si>
    <t>许柏宁</t>
  </si>
  <si>
    <t>2208085400100</t>
  </si>
  <si>
    <t>冀璇</t>
  </si>
  <si>
    <t>2208085400111</t>
  </si>
  <si>
    <t>廖炳斐</t>
  </si>
  <si>
    <t>2208085400113</t>
  </si>
  <si>
    <t>许少宇</t>
  </si>
  <si>
    <t>2208085400063</t>
  </si>
  <si>
    <t>喻晖皓</t>
  </si>
  <si>
    <t>2208085400076</t>
  </si>
  <si>
    <t>王耀平</t>
  </si>
  <si>
    <t>2208085400088</t>
  </si>
  <si>
    <t>吴博征</t>
  </si>
  <si>
    <t>2208085400092</t>
  </si>
  <si>
    <t>龙川</t>
  </si>
  <si>
    <t>2208085400109</t>
  </si>
  <si>
    <t>刘晨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</si>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</sst>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 "/>
  </numFmts>
  <fonts count="43">
    <font>
      <sz val="11"/>
      <name val="宋体"/>
      <charset val="134"/>
    </font>
    <font>
      <sz val="11"/>
      <color rgb="FF000000"/>
      <name val="宋体"/>
      <charset val="134"/>
    </font>
    <font>
      <sz val="14"/>
      <name val="黑体"/>
      <charset val="134"/>
    </font>
    <font>
      <sz val="12"/>
      <name val="宋体"/>
      <charset val="134"/>
    </font>
    <font>
      <sz val="14"/>
      <name val="华文中宋"/>
      <charset val="134"/>
    </font>
    <font>
      <sz val="12"/>
      <name val="华文中宋"/>
      <charset val="134"/>
    </font>
    <font>
      <sz val="11"/>
      <color theme="1"/>
      <name val="宋体"/>
      <charset val="134"/>
      <scheme val="minor"/>
    </font>
    <font>
      <sz val="10"/>
      <name val="微软雅黑"/>
      <charset val="134"/>
    </font>
    <font>
      <sz val="10"/>
      <color theme="1"/>
      <name val="宋体"/>
      <charset val="134"/>
      <scheme val="minor"/>
    </font>
    <font>
      <sz val="10"/>
      <color rgb="FF000000"/>
      <name val="Microsoft YaHei"/>
      <charset val="134"/>
    </font>
    <font>
      <sz val="11"/>
      <name val="宋体"/>
      <charset val="134"/>
      <scheme val="minor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0"/>
      <name val="Microsoft YaHei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theme="1"/>
      <name val="Times New Roman"/>
      <charset val="134"/>
    </font>
    <font>
      <sz val="10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77" fontId="19" fillId="0" borderId="1" xfId="0" applyNumberFormat="1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753EF6CD-D6DC-4890-9970-FCC1A782FFBD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7C319CA2-B628-4C27-85D0-73470F401A67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35</xdr:row>
      <xdr:rowOff>0</xdr:rowOff>
    </xdr:from>
    <xdr:to>
      <xdr:col>4</xdr:col>
      <xdr:colOff>303645</xdr:colOff>
      <xdr:row>36</xdr:row>
      <xdr:rowOff>101128</xdr:rowOff>
    </xdr:to>
    <xdr:sp>
      <xdr:nvSpPr>
        <xdr:cNvPr id="2" name="rect"/>
        <xdr:cNvSpPr/>
      </xdr:nvSpPr>
      <xdr:spPr>
        <a:xfrm>
          <a:off x="2621280" y="6545580"/>
          <a:ext cx="303530" cy="2762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303645</xdr:colOff>
      <xdr:row>36</xdr:row>
      <xdr:rowOff>101128</xdr:rowOff>
    </xdr:to>
    <xdr:sp>
      <xdr:nvSpPr>
        <xdr:cNvPr id="3" name="rect"/>
        <xdr:cNvSpPr/>
      </xdr:nvSpPr>
      <xdr:spPr>
        <a:xfrm>
          <a:off x="2621280" y="6545580"/>
          <a:ext cx="303530" cy="2762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5</xdr:row>
      <xdr:rowOff>0</xdr:rowOff>
    </xdr:from>
    <xdr:to>
      <xdr:col>4</xdr:col>
      <xdr:colOff>303645</xdr:colOff>
      <xdr:row>6</xdr:row>
      <xdr:rowOff>75679</xdr:rowOff>
    </xdr:to>
    <xdr:sp>
      <xdr:nvSpPr>
        <xdr:cNvPr id="2" name="rect"/>
        <xdr:cNvSpPr/>
      </xdr:nvSpPr>
      <xdr:spPr>
        <a:xfrm>
          <a:off x="2845435" y="1371600"/>
          <a:ext cx="3035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303972</xdr:colOff>
      <xdr:row>7</xdr:row>
      <xdr:rowOff>88403</xdr:rowOff>
    </xdr:to>
    <xdr:sp>
      <xdr:nvSpPr>
        <xdr:cNvPr id="3" name="rect"/>
        <xdr:cNvSpPr/>
      </xdr:nvSpPr>
      <xdr:spPr>
        <a:xfrm>
          <a:off x="5467350" y="1562100"/>
          <a:ext cx="303530" cy="278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303645</xdr:colOff>
      <xdr:row>11</xdr:row>
      <xdr:rowOff>75679</xdr:rowOff>
    </xdr:to>
    <xdr:sp>
      <xdr:nvSpPr>
        <xdr:cNvPr id="4" name="rect"/>
        <xdr:cNvSpPr/>
      </xdr:nvSpPr>
      <xdr:spPr>
        <a:xfrm>
          <a:off x="2845435" y="2324100"/>
          <a:ext cx="3035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8</xdr:col>
      <xdr:colOff>0</xdr:colOff>
      <xdr:row>32</xdr:row>
      <xdr:rowOff>0</xdr:rowOff>
    </xdr:from>
    <xdr:to>
      <xdr:col>8</xdr:col>
      <xdr:colOff>303972</xdr:colOff>
      <xdr:row>33</xdr:row>
      <xdr:rowOff>101128</xdr:rowOff>
    </xdr:to>
    <xdr:sp>
      <xdr:nvSpPr>
        <xdr:cNvPr id="7" name="rect"/>
        <xdr:cNvSpPr/>
      </xdr:nvSpPr>
      <xdr:spPr>
        <a:xfrm>
          <a:off x="5467350" y="6515100"/>
          <a:ext cx="303530" cy="291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8</xdr:col>
      <xdr:colOff>0</xdr:colOff>
      <xdr:row>32</xdr:row>
      <xdr:rowOff>0</xdr:rowOff>
    </xdr:from>
    <xdr:to>
      <xdr:col>8</xdr:col>
      <xdr:colOff>303972</xdr:colOff>
      <xdr:row>33</xdr:row>
      <xdr:rowOff>101128</xdr:rowOff>
    </xdr:to>
    <xdr:sp>
      <xdr:nvSpPr>
        <xdr:cNvPr id="8" name="rect"/>
        <xdr:cNvSpPr/>
      </xdr:nvSpPr>
      <xdr:spPr>
        <a:xfrm>
          <a:off x="5467350" y="6515100"/>
          <a:ext cx="303530" cy="291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8</xdr:col>
      <xdr:colOff>0</xdr:colOff>
      <xdr:row>33</xdr:row>
      <xdr:rowOff>0</xdr:rowOff>
    </xdr:from>
    <xdr:to>
      <xdr:col>8</xdr:col>
      <xdr:colOff>303972</xdr:colOff>
      <xdr:row>34</xdr:row>
      <xdr:rowOff>75679</xdr:rowOff>
    </xdr:to>
    <xdr:sp>
      <xdr:nvSpPr>
        <xdr:cNvPr id="10" name="rect"/>
        <xdr:cNvSpPr/>
      </xdr:nvSpPr>
      <xdr:spPr>
        <a:xfrm>
          <a:off x="5467350" y="6705600"/>
          <a:ext cx="3035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8</xdr:col>
      <xdr:colOff>0</xdr:colOff>
      <xdr:row>34</xdr:row>
      <xdr:rowOff>0</xdr:rowOff>
    </xdr:from>
    <xdr:to>
      <xdr:col>8</xdr:col>
      <xdr:colOff>303972</xdr:colOff>
      <xdr:row>35</xdr:row>
      <xdr:rowOff>75679</xdr:rowOff>
    </xdr:to>
    <xdr:sp>
      <xdr:nvSpPr>
        <xdr:cNvPr id="11" name="rect"/>
        <xdr:cNvSpPr/>
      </xdr:nvSpPr>
      <xdr:spPr>
        <a:xfrm>
          <a:off x="5467350" y="6896100"/>
          <a:ext cx="3035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34</xdr:row>
      <xdr:rowOff>0</xdr:rowOff>
    </xdr:from>
    <xdr:to>
      <xdr:col>4</xdr:col>
      <xdr:colOff>303645</xdr:colOff>
      <xdr:row>35</xdr:row>
      <xdr:rowOff>75679</xdr:rowOff>
    </xdr:to>
    <xdr:sp>
      <xdr:nvSpPr>
        <xdr:cNvPr id="12" name="rect"/>
        <xdr:cNvSpPr/>
      </xdr:nvSpPr>
      <xdr:spPr>
        <a:xfrm>
          <a:off x="2845435" y="6896100"/>
          <a:ext cx="3035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303645</xdr:colOff>
      <xdr:row>36</xdr:row>
      <xdr:rowOff>75679</xdr:rowOff>
    </xdr:to>
    <xdr:sp>
      <xdr:nvSpPr>
        <xdr:cNvPr id="13" name="rect"/>
        <xdr:cNvSpPr/>
      </xdr:nvSpPr>
      <xdr:spPr>
        <a:xfrm>
          <a:off x="2845435" y="7086600"/>
          <a:ext cx="3035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8</xdr:col>
      <xdr:colOff>0</xdr:colOff>
      <xdr:row>36</xdr:row>
      <xdr:rowOff>0</xdr:rowOff>
    </xdr:from>
    <xdr:to>
      <xdr:col>8</xdr:col>
      <xdr:colOff>303972</xdr:colOff>
      <xdr:row>37</xdr:row>
      <xdr:rowOff>88403</xdr:rowOff>
    </xdr:to>
    <xdr:sp>
      <xdr:nvSpPr>
        <xdr:cNvPr id="14" name="rect"/>
        <xdr:cNvSpPr/>
      </xdr:nvSpPr>
      <xdr:spPr>
        <a:xfrm>
          <a:off x="5467350" y="7277100"/>
          <a:ext cx="303530" cy="278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4</xdr:col>
      <xdr:colOff>303645</xdr:colOff>
      <xdr:row>41</xdr:row>
      <xdr:rowOff>75679</xdr:rowOff>
    </xdr:to>
    <xdr:sp>
      <xdr:nvSpPr>
        <xdr:cNvPr id="15" name="rect"/>
        <xdr:cNvSpPr/>
      </xdr:nvSpPr>
      <xdr:spPr>
        <a:xfrm>
          <a:off x="2845435" y="8039100"/>
          <a:ext cx="3035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8</xdr:col>
      <xdr:colOff>0</xdr:colOff>
      <xdr:row>62</xdr:row>
      <xdr:rowOff>0</xdr:rowOff>
    </xdr:from>
    <xdr:to>
      <xdr:col>8</xdr:col>
      <xdr:colOff>303972</xdr:colOff>
      <xdr:row>63</xdr:row>
      <xdr:rowOff>88403</xdr:rowOff>
    </xdr:to>
    <xdr:sp>
      <xdr:nvSpPr>
        <xdr:cNvPr id="18" name="rect"/>
        <xdr:cNvSpPr/>
      </xdr:nvSpPr>
      <xdr:spPr>
        <a:xfrm>
          <a:off x="5467350" y="12230100"/>
          <a:ext cx="303530" cy="278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8</xdr:col>
      <xdr:colOff>0</xdr:colOff>
      <xdr:row>62</xdr:row>
      <xdr:rowOff>0</xdr:rowOff>
    </xdr:from>
    <xdr:to>
      <xdr:col>8</xdr:col>
      <xdr:colOff>303972</xdr:colOff>
      <xdr:row>63</xdr:row>
      <xdr:rowOff>88403</xdr:rowOff>
    </xdr:to>
    <xdr:sp>
      <xdr:nvSpPr>
        <xdr:cNvPr id="19" name="rect"/>
        <xdr:cNvSpPr/>
      </xdr:nvSpPr>
      <xdr:spPr>
        <a:xfrm>
          <a:off x="5467350" y="12230100"/>
          <a:ext cx="303530" cy="278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8</xdr:col>
      <xdr:colOff>0</xdr:colOff>
      <xdr:row>63</xdr:row>
      <xdr:rowOff>0</xdr:rowOff>
    </xdr:from>
    <xdr:to>
      <xdr:col>8</xdr:col>
      <xdr:colOff>303972</xdr:colOff>
      <xdr:row>64</xdr:row>
      <xdr:rowOff>75679</xdr:rowOff>
    </xdr:to>
    <xdr:sp>
      <xdr:nvSpPr>
        <xdr:cNvPr id="21" name="rect"/>
        <xdr:cNvSpPr/>
      </xdr:nvSpPr>
      <xdr:spPr>
        <a:xfrm>
          <a:off x="5467350" y="12420600"/>
          <a:ext cx="3035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303645</xdr:colOff>
      <xdr:row>65</xdr:row>
      <xdr:rowOff>75679</xdr:rowOff>
    </xdr:to>
    <xdr:sp>
      <xdr:nvSpPr>
        <xdr:cNvPr id="22" name="rect"/>
        <xdr:cNvSpPr/>
      </xdr:nvSpPr>
      <xdr:spPr>
        <a:xfrm>
          <a:off x="2845435" y="12611100"/>
          <a:ext cx="3035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303645</xdr:colOff>
      <xdr:row>6</xdr:row>
      <xdr:rowOff>75679</xdr:rowOff>
    </xdr:to>
    <xdr:sp>
      <xdr:nvSpPr>
        <xdr:cNvPr id="32" name="rect"/>
        <xdr:cNvSpPr/>
      </xdr:nvSpPr>
      <xdr:spPr>
        <a:xfrm>
          <a:off x="2845435" y="1371600"/>
          <a:ext cx="3035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303972</xdr:colOff>
      <xdr:row>7</xdr:row>
      <xdr:rowOff>88403</xdr:rowOff>
    </xdr:to>
    <xdr:sp>
      <xdr:nvSpPr>
        <xdr:cNvPr id="33" name="rect"/>
        <xdr:cNvSpPr/>
      </xdr:nvSpPr>
      <xdr:spPr>
        <a:xfrm>
          <a:off x="5467350" y="1562100"/>
          <a:ext cx="303530" cy="278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303645</xdr:colOff>
      <xdr:row>11</xdr:row>
      <xdr:rowOff>75679</xdr:rowOff>
    </xdr:to>
    <xdr:sp>
      <xdr:nvSpPr>
        <xdr:cNvPr id="34" name="rect"/>
        <xdr:cNvSpPr/>
      </xdr:nvSpPr>
      <xdr:spPr>
        <a:xfrm>
          <a:off x="2845435" y="2324100"/>
          <a:ext cx="3035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32</xdr:row>
      <xdr:rowOff>0</xdr:rowOff>
    </xdr:from>
    <xdr:to>
      <xdr:col>8</xdr:col>
      <xdr:colOff>303972</xdr:colOff>
      <xdr:row>33</xdr:row>
      <xdr:rowOff>101128</xdr:rowOff>
    </xdr:to>
    <xdr:sp>
      <xdr:nvSpPr>
        <xdr:cNvPr id="35" name="rect"/>
        <xdr:cNvSpPr/>
      </xdr:nvSpPr>
      <xdr:spPr>
        <a:xfrm>
          <a:off x="5467350" y="6515100"/>
          <a:ext cx="303530" cy="291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32</xdr:row>
      <xdr:rowOff>0</xdr:rowOff>
    </xdr:from>
    <xdr:to>
      <xdr:col>8</xdr:col>
      <xdr:colOff>303972</xdr:colOff>
      <xdr:row>33</xdr:row>
      <xdr:rowOff>101128</xdr:rowOff>
    </xdr:to>
    <xdr:sp>
      <xdr:nvSpPr>
        <xdr:cNvPr id="36" name="rect"/>
        <xdr:cNvSpPr/>
      </xdr:nvSpPr>
      <xdr:spPr>
        <a:xfrm>
          <a:off x="5467350" y="6515100"/>
          <a:ext cx="303530" cy="291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33</xdr:row>
      <xdr:rowOff>0</xdr:rowOff>
    </xdr:from>
    <xdr:to>
      <xdr:col>8</xdr:col>
      <xdr:colOff>303972</xdr:colOff>
      <xdr:row>34</xdr:row>
      <xdr:rowOff>75679</xdr:rowOff>
    </xdr:to>
    <xdr:sp>
      <xdr:nvSpPr>
        <xdr:cNvPr id="37" name="rect"/>
        <xdr:cNvSpPr/>
      </xdr:nvSpPr>
      <xdr:spPr>
        <a:xfrm>
          <a:off x="5467350" y="6705600"/>
          <a:ext cx="3035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34</xdr:row>
      <xdr:rowOff>0</xdr:rowOff>
    </xdr:from>
    <xdr:to>
      <xdr:col>8</xdr:col>
      <xdr:colOff>303972</xdr:colOff>
      <xdr:row>35</xdr:row>
      <xdr:rowOff>75679</xdr:rowOff>
    </xdr:to>
    <xdr:sp>
      <xdr:nvSpPr>
        <xdr:cNvPr id="38" name="rect"/>
        <xdr:cNvSpPr/>
      </xdr:nvSpPr>
      <xdr:spPr>
        <a:xfrm>
          <a:off x="5467350" y="6896100"/>
          <a:ext cx="3035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34</xdr:row>
      <xdr:rowOff>0</xdr:rowOff>
    </xdr:from>
    <xdr:to>
      <xdr:col>4</xdr:col>
      <xdr:colOff>303645</xdr:colOff>
      <xdr:row>35</xdr:row>
      <xdr:rowOff>75679</xdr:rowOff>
    </xdr:to>
    <xdr:sp>
      <xdr:nvSpPr>
        <xdr:cNvPr id="39" name="rect"/>
        <xdr:cNvSpPr/>
      </xdr:nvSpPr>
      <xdr:spPr>
        <a:xfrm>
          <a:off x="2845435" y="6896100"/>
          <a:ext cx="3035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303645</xdr:colOff>
      <xdr:row>36</xdr:row>
      <xdr:rowOff>75679</xdr:rowOff>
    </xdr:to>
    <xdr:sp>
      <xdr:nvSpPr>
        <xdr:cNvPr id="40" name="rect"/>
        <xdr:cNvSpPr/>
      </xdr:nvSpPr>
      <xdr:spPr>
        <a:xfrm>
          <a:off x="2845435" y="7086600"/>
          <a:ext cx="3035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36</xdr:row>
      <xdr:rowOff>0</xdr:rowOff>
    </xdr:from>
    <xdr:to>
      <xdr:col>8</xdr:col>
      <xdr:colOff>303972</xdr:colOff>
      <xdr:row>37</xdr:row>
      <xdr:rowOff>88403</xdr:rowOff>
    </xdr:to>
    <xdr:sp>
      <xdr:nvSpPr>
        <xdr:cNvPr id="41" name="rect"/>
        <xdr:cNvSpPr/>
      </xdr:nvSpPr>
      <xdr:spPr>
        <a:xfrm>
          <a:off x="5467350" y="7277100"/>
          <a:ext cx="303530" cy="278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4</xdr:col>
      <xdr:colOff>303645</xdr:colOff>
      <xdr:row>41</xdr:row>
      <xdr:rowOff>75679</xdr:rowOff>
    </xdr:to>
    <xdr:sp>
      <xdr:nvSpPr>
        <xdr:cNvPr id="42" name="rect"/>
        <xdr:cNvSpPr/>
      </xdr:nvSpPr>
      <xdr:spPr>
        <a:xfrm>
          <a:off x="2845435" y="8039100"/>
          <a:ext cx="3035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62</xdr:row>
      <xdr:rowOff>0</xdr:rowOff>
    </xdr:from>
    <xdr:to>
      <xdr:col>8</xdr:col>
      <xdr:colOff>303972</xdr:colOff>
      <xdr:row>63</xdr:row>
      <xdr:rowOff>88403</xdr:rowOff>
    </xdr:to>
    <xdr:sp>
      <xdr:nvSpPr>
        <xdr:cNvPr id="43" name="rect"/>
        <xdr:cNvSpPr/>
      </xdr:nvSpPr>
      <xdr:spPr>
        <a:xfrm>
          <a:off x="5467350" y="12230100"/>
          <a:ext cx="303530" cy="278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62</xdr:row>
      <xdr:rowOff>0</xdr:rowOff>
    </xdr:from>
    <xdr:to>
      <xdr:col>8</xdr:col>
      <xdr:colOff>303972</xdr:colOff>
      <xdr:row>63</xdr:row>
      <xdr:rowOff>88403</xdr:rowOff>
    </xdr:to>
    <xdr:sp>
      <xdr:nvSpPr>
        <xdr:cNvPr id="44" name="rect"/>
        <xdr:cNvSpPr/>
      </xdr:nvSpPr>
      <xdr:spPr>
        <a:xfrm>
          <a:off x="5467350" y="12230100"/>
          <a:ext cx="303530" cy="278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63</xdr:row>
      <xdr:rowOff>0</xdr:rowOff>
    </xdr:from>
    <xdr:to>
      <xdr:col>8</xdr:col>
      <xdr:colOff>303972</xdr:colOff>
      <xdr:row>64</xdr:row>
      <xdr:rowOff>75679</xdr:rowOff>
    </xdr:to>
    <xdr:sp>
      <xdr:nvSpPr>
        <xdr:cNvPr id="45" name="rect"/>
        <xdr:cNvSpPr/>
      </xdr:nvSpPr>
      <xdr:spPr>
        <a:xfrm>
          <a:off x="5467350" y="12420600"/>
          <a:ext cx="3035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303645</xdr:colOff>
      <xdr:row>65</xdr:row>
      <xdr:rowOff>75679</xdr:rowOff>
    </xdr:to>
    <xdr:sp>
      <xdr:nvSpPr>
        <xdr:cNvPr id="46" name="rect"/>
        <xdr:cNvSpPr/>
      </xdr:nvSpPr>
      <xdr:spPr>
        <a:xfrm>
          <a:off x="2845435" y="12611100"/>
          <a:ext cx="3035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32</xdr:row>
      <xdr:rowOff>0</xdr:rowOff>
    </xdr:from>
    <xdr:to>
      <xdr:col>4</xdr:col>
      <xdr:colOff>331249</xdr:colOff>
      <xdr:row>33</xdr:row>
      <xdr:rowOff>192107</xdr:rowOff>
    </xdr:to>
    <xdr:sp>
      <xdr:nvSpPr>
        <xdr:cNvPr id="2" name="rect"/>
        <xdr:cNvSpPr/>
      </xdr:nvSpPr>
      <xdr:spPr>
        <a:xfrm>
          <a:off x="2834640" y="6454140"/>
          <a:ext cx="330835" cy="3733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5</xdr:col>
      <xdr:colOff>304826</xdr:colOff>
      <xdr:row>35</xdr:row>
      <xdr:rowOff>192107</xdr:rowOff>
    </xdr:to>
    <xdr:sp>
      <xdr:nvSpPr>
        <xdr:cNvPr id="3" name="rect"/>
        <xdr:cNvSpPr/>
      </xdr:nvSpPr>
      <xdr:spPr>
        <a:xfrm>
          <a:off x="3573780" y="6827520"/>
          <a:ext cx="304800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331249</xdr:colOff>
      <xdr:row>38</xdr:row>
      <xdr:rowOff>192107</xdr:rowOff>
    </xdr:to>
    <xdr:sp>
      <xdr:nvSpPr>
        <xdr:cNvPr id="4" name="rect"/>
        <xdr:cNvSpPr/>
      </xdr:nvSpPr>
      <xdr:spPr>
        <a:xfrm>
          <a:off x="2834640" y="7399020"/>
          <a:ext cx="33083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331249</xdr:colOff>
      <xdr:row>33</xdr:row>
      <xdr:rowOff>192107</xdr:rowOff>
    </xdr:to>
    <xdr:sp>
      <xdr:nvSpPr>
        <xdr:cNvPr id="5" name="rect"/>
        <xdr:cNvSpPr/>
      </xdr:nvSpPr>
      <xdr:spPr>
        <a:xfrm>
          <a:off x="2834640" y="6454140"/>
          <a:ext cx="330835" cy="3733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5</xdr:col>
      <xdr:colOff>304826</xdr:colOff>
      <xdr:row>35</xdr:row>
      <xdr:rowOff>192107</xdr:rowOff>
    </xdr:to>
    <xdr:sp>
      <xdr:nvSpPr>
        <xdr:cNvPr id="6" name="rect"/>
        <xdr:cNvSpPr/>
      </xdr:nvSpPr>
      <xdr:spPr>
        <a:xfrm>
          <a:off x="3573780" y="6827520"/>
          <a:ext cx="304800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331249</xdr:colOff>
      <xdr:row>38</xdr:row>
      <xdr:rowOff>192107</xdr:rowOff>
    </xdr:to>
    <xdr:sp>
      <xdr:nvSpPr>
        <xdr:cNvPr id="7" name="rect"/>
        <xdr:cNvSpPr/>
      </xdr:nvSpPr>
      <xdr:spPr>
        <a:xfrm>
          <a:off x="2834640" y="7399020"/>
          <a:ext cx="33083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"/>
  <sheetViews>
    <sheetView zoomScale="85" zoomScaleNormal="85" workbookViewId="0">
      <selection activeCell="T24" sqref="T24"/>
    </sheetView>
  </sheetViews>
  <sheetFormatPr defaultColWidth="8.49074074074074" defaultRowHeight="13.8"/>
  <cols>
    <col min="1" max="1" width="5.44444444444444" style="57" customWidth="1"/>
    <col min="2" max="2" width="15.2222222222222" style="55" customWidth="1"/>
    <col min="3" max="3" width="9.22222222222222" style="55" customWidth="1"/>
    <col min="4" max="9" width="8.33333333333333" style="55" customWidth="1"/>
    <col min="10" max="10" width="6.66666666666667" style="55" customWidth="1"/>
    <col min="11" max="13" width="8.33333333333333" style="55" customWidth="1"/>
    <col min="14" max="15" width="8.33333333333333" style="57" customWidth="1"/>
    <col min="16" max="16" width="9.55555555555556" style="57" customWidth="1"/>
    <col min="17" max="17" width="10.2222222222222" style="57" customWidth="1"/>
    <col min="18" max="16384" width="8.49074074074074" style="57" customWidth="1"/>
  </cols>
  <sheetData>
    <row r="1" ht="18" spans="2:17">
      <c r="B1" s="58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ht="18" spans="2:17">
      <c r="B2" s="60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ht="15.6" spans="2:17">
      <c r="B3" s="61" t="s">
        <v>2</v>
      </c>
      <c r="C3" s="61"/>
      <c r="D3" s="61"/>
      <c r="E3" s="61"/>
      <c r="F3" s="61"/>
      <c r="G3" s="61"/>
      <c r="H3" s="61"/>
      <c r="I3" s="61"/>
      <c r="J3" s="61"/>
      <c r="K3" s="78"/>
      <c r="L3" s="78"/>
      <c r="M3" s="78"/>
      <c r="N3" s="78"/>
      <c r="O3" s="78"/>
      <c r="P3" s="61" t="s">
        <v>3</v>
      </c>
      <c r="Q3" s="61"/>
    </row>
    <row r="4" spans="1:17">
      <c r="A4" s="62" t="s">
        <v>4</v>
      </c>
      <c r="B4" s="63" t="s">
        <v>5</v>
      </c>
      <c r="C4" s="63" t="s">
        <v>6</v>
      </c>
      <c r="D4" s="64" t="s">
        <v>7</v>
      </c>
      <c r="E4" s="65"/>
      <c r="F4" s="65"/>
      <c r="G4" s="65"/>
      <c r="H4" s="65"/>
      <c r="I4" s="65"/>
      <c r="J4" s="65"/>
      <c r="K4" s="63" t="s">
        <v>8</v>
      </c>
      <c r="L4" s="67"/>
      <c r="M4" s="67"/>
      <c r="N4" s="67"/>
      <c r="O4" s="67"/>
      <c r="P4" s="63" t="s">
        <v>9</v>
      </c>
      <c r="Q4" s="63" t="s">
        <v>10</v>
      </c>
    </row>
    <row r="5" ht="36" spans="1:17">
      <c r="A5" s="66"/>
      <c r="B5" s="67"/>
      <c r="C5" s="67"/>
      <c r="D5" s="64" t="s">
        <v>11</v>
      </c>
      <c r="E5" s="64" t="s">
        <v>12</v>
      </c>
      <c r="F5" s="64" t="s">
        <v>13</v>
      </c>
      <c r="G5" s="64" t="s">
        <v>14</v>
      </c>
      <c r="H5" s="64" t="s">
        <v>15</v>
      </c>
      <c r="I5" s="64" t="s">
        <v>16</v>
      </c>
      <c r="J5" s="64" t="s">
        <v>17</v>
      </c>
      <c r="K5" s="63" t="s">
        <v>18</v>
      </c>
      <c r="L5" s="63" t="s">
        <v>19</v>
      </c>
      <c r="M5" s="63" t="s">
        <v>20</v>
      </c>
      <c r="N5" s="63" t="s">
        <v>21</v>
      </c>
      <c r="O5" s="63" t="s">
        <v>22</v>
      </c>
      <c r="P5" s="67"/>
      <c r="Q5" s="67"/>
    </row>
    <row r="6" spans="1:17">
      <c r="A6" s="68">
        <v>1</v>
      </c>
      <c r="B6" s="69" t="s">
        <v>23</v>
      </c>
      <c r="C6" s="70" t="s">
        <v>24</v>
      </c>
      <c r="D6" s="71"/>
      <c r="E6" s="71">
        <v>2</v>
      </c>
      <c r="F6" s="71">
        <v>10</v>
      </c>
      <c r="G6" s="72">
        <v>5</v>
      </c>
      <c r="H6" s="73">
        <v>2.5</v>
      </c>
      <c r="I6" s="71"/>
      <c r="J6" s="71">
        <f t="shared" ref="J6:J11" si="0">SUM(D6:I6)+80</f>
        <v>99.5</v>
      </c>
      <c r="K6" s="79">
        <v>350</v>
      </c>
      <c r="L6" s="79">
        <v>3</v>
      </c>
      <c r="M6" s="79">
        <v>97.5</v>
      </c>
      <c r="N6" s="79">
        <v>30</v>
      </c>
      <c r="O6" s="80"/>
      <c r="P6" s="81">
        <f t="shared" ref="P6:P36" si="1">70*(SUM(K6:O6)/480.5)+J6*0.3</f>
        <v>99.85</v>
      </c>
      <c r="Q6" s="84" t="s">
        <v>25</v>
      </c>
    </row>
    <row r="7" spans="1:17">
      <c r="A7" s="68">
        <v>2</v>
      </c>
      <c r="B7" s="69" t="s">
        <v>26</v>
      </c>
      <c r="C7" s="70" t="s">
        <v>27</v>
      </c>
      <c r="D7" s="71"/>
      <c r="E7" s="71"/>
      <c r="F7" s="71"/>
      <c r="G7" s="72">
        <v>1</v>
      </c>
      <c r="H7" s="73">
        <v>0</v>
      </c>
      <c r="I7" s="71"/>
      <c r="J7" s="71">
        <f t="shared" si="0"/>
        <v>81</v>
      </c>
      <c r="K7" s="79">
        <v>290</v>
      </c>
      <c r="L7" s="79">
        <v>63</v>
      </c>
      <c r="M7" s="79"/>
      <c r="N7" s="79">
        <v>30</v>
      </c>
      <c r="O7" s="80"/>
      <c r="P7" s="81">
        <f t="shared" si="1"/>
        <v>80.09604578564</v>
      </c>
      <c r="Q7" s="84" t="s">
        <v>25</v>
      </c>
    </row>
    <row r="8" spans="1:17">
      <c r="A8" s="68">
        <v>3</v>
      </c>
      <c r="B8" s="74" t="s">
        <v>28</v>
      </c>
      <c r="C8" s="75" t="s">
        <v>29</v>
      </c>
      <c r="D8" s="73"/>
      <c r="E8" s="76"/>
      <c r="F8" s="76"/>
      <c r="G8" s="72">
        <v>1</v>
      </c>
      <c r="H8" s="73">
        <v>0</v>
      </c>
      <c r="I8" s="76"/>
      <c r="J8" s="71">
        <f t="shared" si="0"/>
        <v>81</v>
      </c>
      <c r="K8" s="79">
        <v>180</v>
      </c>
      <c r="L8" s="79">
        <v>27</v>
      </c>
      <c r="M8" s="79">
        <v>15</v>
      </c>
      <c r="N8" s="79">
        <v>60</v>
      </c>
      <c r="O8" s="80"/>
      <c r="P8" s="81">
        <f t="shared" si="1"/>
        <v>65.3822060353798</v>
      </c>
      <c r="Q8" s="84" t="s">
        <v>25</v>
      </c>
    </row>
    <row r="9" spans="1:17">
      <c r="A9" s="68">
        <v>4</v>
      </c>
      <c r="B9" s="74" t="s">
        <v>30</v>
      </c>
      <c r="C9" s="75" t="s">
        <v>31</v>
      </c>
      <c r="D9" s="73"/>
      <c r="E9" s="76">
        <v>4</v>
      </c>
      <c r="F9" s="76">
        <v>5</v>
      </c>
      <c r="G9" s="72">
        <v>4</v>
      </c>
      <c r="H9" s="73">
        <v>3.5</v>
      </c>
      <c r="I9" s="76"/>
      <c r="J9" s="71">
        <f t="shared" si="0"/>
        <v>96.5</v>
      </c>
      <c r="K9" s="79">
        <v>20</v>
      </c>
      <c r="L9" s="79">
        <v>37</v>
      </c>
      <c r="M9" s="79">
        <v>159.5</v>
      </c>
      <c r="N9" s="79"/>
      <c r="O9" s="80"/>
      <c r="P9" s="81">
        <f t="shared" si="1"/>
        <v>60.4900624349636</v>
      </c>
      <c r="Q9" s="84" t="s">
        <v>32</v>
      </c>
    </row>
    <row r="10" spans="1:17">
      <c r="A10" s="68">
        <v>5</v>
      </c>
      <c r="B10" s="69" t="s">
        <v>33</v>
      </c>
      <c r="C10" s="70" t="s">
        <v>34</v>
      </c>
      <c r="D10" s="71">
        <v>0.5</v>
      </c>
      <c r="E10" s="71">
        <v>5</v>
      </c>
      <c r="F10" s="71">
        <v>5</v>
      </c>
      <c r="G10" s="72">
        <v>5</v>
      </c>
      <c r="H10" s="73">
        <v>1.25</v>
      </c>
      <c r="I10" s="71"/>
      <c r="J10" s="71">
        <f t="shared" si="0"/>
        <v>96.75</v>
      </c>
      <c r="K10" s="79">
        <v>130</v>
      </c>
      <c r="L10" s="79">
        <v>6.6</v>
      </c>
      <c r="M10" s="79">
        <v>7</v>
      </c>
      <c r="N10" s="79">
        <v>20</v>
      </c>
      <c r="O10" s="80"/>
      <c r="P10" s="81">
        <f t="shared" si="1"/>
        <v>52.8585067637877</v>
      </c>
      <c r="Q10" s="84" t="s">
        <v>32</v>
      </c>
    </row>
    <row r="11" spans="1:17">
      <c r="A11" s="68">
        <v>6</v>
      </c>
      <c r="B11" s="69" t="s">
        <v>35</v>
      </c>
      <c r="C11" s="70" t="s">
        <v>36</v>
      </c>
      <c r="D11" s="71"/>
      <c r="E11" s="71">
        <v>2</v>
      </c>
      <c r="F11" s="71">
        <v>5</v>
      </c>
      <c r="G11" s="72">
        <v>5</v>
      </c>
      <c r="H11" s="73">
        <v>1</v>
      </c>
      <c r="I11" s="71">
        <v>3</v>
      </c>
      <c r="J11" s="71">
        <f t="shared" si="0"/>
        <v>96</v>
      </c>
      <c r="K11" s="79">
        <v>135</v>
      </c>
      <c r="L11" s="79"/>
      <c r="M11" s="79">
        <v>7.5</v>
      </c>
      <c r="N11" s="79"/>
      <c r="O11" s="80"/>
      <c r="P11" s="81">
        <f t="shared" si="1"/>
        <v>49.5596253902185</v>
      </c>
      <c r="Q11" s="84" t="s">
        <v>32</v>
      </c>
    </row>
    <row r="12" spans="1:17">
      <c r="A12" s="68">
        <v>7</v>
      </c>
      <c r="B12" s="74" t="s">
        <v>37</v>
      </c>
      <c r="C12" s="70" t="s">
        <v>38</v>
      </c>
      <c r="D12" s="73"/>
      <c r="E12" s="76">
        <v>5</v>
      </c>
      <c r="F12" s="76">
        <v>5</v>
      </c>
      <c r="G12" s="72">
        <v>5</v>
      </c>
      <c r="H12" s="73">
        <v>5.25</v>
      </c>
      <c r="I12" s="76"/>
      <c r="J12" s="71">
        <v>100</v>
      </c>
      <c r="K12" s="79">
        <v>90</v>
      </c>
      <c r="L12" s="79">
        <v>1.25</v>
      </c>
      <c r="M12" s="79">
        <v>24</v>
      </c>
      <c r="N12" s="79"/>
      <c r="O12" s="80"/>
      <c r="P12" s="81">
        <f t="shared" si="1"/>
        <v>46.789802289282</v>
      </c>
      <c r="Q12" s="84" t="s">
        <v>32</v>
      </c>
    </row>
    <row r="13" spans="1:17">
      <c r="A13" s="68">
        <v>8</v>
      </c>
      <c r="B13" s="74" t="s">
        <v>39</v>
      </c>
      <c r="C13" s="75" t="s">
        <v>40</v>
      </c>
      <c r="D13" s="73"/>
      <c r="E13" s="76">
        <v>0.5</v>
      </c>
      <c r="F13" s="76"/>
      <c r="G13" s="72">
        <v>3</v>
      </c>
      <c r="H13" s="73">
        <v>0</v>
      </c>
      <c r="I13" s="76"/>
      <c r="J13" s="71">
        <f t="shared" ref="J13:J36" si="2">SUM(D13:I13)+80</f>
        <v>83.5</v>
      </c>
      <c r="K13" s="79">
        <v>60</v>
      </c>
      <c r="L13" s="79"/>
      <c r="M13" s="79">
        <v>40</v>
      </c>
      <c r="N13" s="79">
        <v>10</v>
      </c>
      <c r="O13" s="80"/>
      <c r="P13" s="81">
        <f t="shared" si="1"/>
        <v>41.0749739854318</v>
      </c>
      <c r="Q13" s="84" t="s">
        <v>32</v>
      </c>
    </row>
    <row r="14" s="55" customFormat="1" spans="1:17">
      <c r="A14" s="68">
        <v>9</v>
      </c>
      <c r="B14" s="74" t="s">
        <v>41</v>
      </c>
      <c r="C14" s="75" t="s">
        <v>42</v>
      </c>
      <c r="D14" s="73"/>
      <c r="E14" s="76"/>
      <c r="F14" s="76"/>
      <c r="G14" s="72">
        <v>1</v>
      </c>
      <c r="H14" s="73">
        <v>1.5</v>
      </c>
      <c r="I14" s="76"/>
      <c r="J14" s="71">
        <f t="shared" si="2"/>
        <v>82.5</v>
      </c>
      <c r="K14" s="79">
        <v>60</v>
      </c>
      <c r="L14" s="79"/>
      <c r="M14" s="79"/>
      <c r="N14" s="79">
        <v>50</v>
      </c>
      <c r="O14" s="80"/>
      <c r="P14" s="81">
        <f t="shared" si="1"/>
        <v>40.7749739854318</v>
      </c>
      <c r="Q14" s="84" t="s">
        <v>32</v>
      </c>
    </row>
    <row r="15" spans="1:17">
      <c r="A15" s="68">
        <v>10</v>
      </c>
      <c r="B15" s="74" t="s">
        <v>43</v>
      </c>
      <c r="C15" s="75" t="s">
        <v>44</v>
      </c>
      <c r="D15" s="73"/>
      <c r="E15" s="76">
        <v>2</v>
      </c>
      <c r="F15" s="76"/>
      <c r="G15" s="72">
        <v>3</v>
      </c>
      <c r="H15" s="73">
        <v>0</v>
      </c>
      <c r="I15" s="76"/>
      <c r="J15" s="71">
        <f t="shared" si="2"/>
        <v>85</v>
      </c>
      <c r="K15" s="79">
        <v>30</v>
      </c>
      <c r="L15" s="79"/>
      <c r="M15" s="79">
        <v>40</v>
      </c>
      <c r="N15" s="79">
        <v>30</v>
      </c>
      <c r="O15" s="80"/>
      <c r="P15" s="81">
        <f t="shared" si="1"/>
        <v>40.0681581685744</v>
      </c>
      <c r="Q15" s="84" t="s">
        <v>32</v>
      </c>
    </row>
    <row r="16" spans="1:17">
      <c r="A16" s="68">
        <v>11</v>
      </c>
      <c r="B16" s="69" t="s">
        <v>45</v>
      </c>
      <c r="C16" s="70" t="s">
        <v>46</v>
      </c>
      <c r="D16" s="71"/>
      <c r="E16" s="71"/>
      <c r="F16" s="71"/>
      <c r="G16" s="72">
        <v>2</v>
      </c>
      <c r="H16" s="73">
        <v>0</v>
      </c>
      <c r="I16" s="71"/>
      <c r="J16" s="71">
        <f t="shared" si="2"/>
        <v>82</v>
      </c>
      <c r="K16" s="79">
        <v>70</v>
      </c>
      <c r="L16" s="79">
        <v>1</v>
      </c>
      <c r="M16" s="79">
        <v>4</v>
      </c>
      <c r="N16" s="79">
        <v>30</v>
      </c>
      <c r="O16" s="80"/>
      <c r="P16" s="81">
        <f t="shared" si="1"/>
        <v>39.8965660770031</v>
      </c>
      <c r="Q16" s="84" t="s">
        <v>32</v>
      </c>
    </row>
    <row r="17" spans="1:17">
      <c r="A17" s="68">
        <v>12</v>
      </c>
      <c r="B17" s="74" t="s">
        <v>47</v>
      </c>
      <c r="C17" s="75" t="s">
        <v>48</v>
      </c>
      <c r="D17" s="73"/>
      <c r="E17" s="76">
        <v>2</v>
      </c>
      <c r="F17" s="76"/>
      <c r="G17" s="72">
        <v>4</v>
      </c>
      <c r="H17" s="73">
        <v>2.25</v>
      </c>
      <c r="I17" s="76">
        <v>3</v>
      </c>
      <c r="J17" s="71">
        <f t="shared" si="2"/>
        <v>91.25</v>
      </c>
      <c r="K17" s="79">
        <v>40</v>
      </c>
      <c r="L17" s="82"/>
      <c r="M17" s="79">
        <v>35</v>
      </c>
      <c r="N17" s="79">
        <v>10</v>
      </c>
      <c r="O17" s="80"/>
      <c r="P17" s="81">
        <f t="shared" si="1"/>
        <v>39.7579344432882</v>
      </c>
      <c r="Q17" s="84" t="s">
        <v>32</v>
      </c>
    </row>
    <row r="18" spans="1:17">
      <c r="A18" s="68">
        <v>13</v>
      </c>
      <c r="B18" s="69" t="s">
        <v>49</v>
      </c>
      <c r="C18" s="70" t="s">
        <v>50</v>
      </c>
      <c r="D18" s="71"/>
      <c r="E18" s="71"/>
      <c r="F18" s="71">
        <v>5</v>
      </c>
      <c r="G18" s="72">
        <v>1</v>
      </c>
      <c r="H18" s="73">
        <v>0</v>
      </c>
      <c r="I18" s="71"/>
      <c r="J18" s="71">
        <f t="shared" si="2"/>
        <v>86</v>
      </c>
      <c r="K18" s="79">
        <v>90</v>
      </c>
      <c r="L18" s="79"/>
      <c r="M18" s="79"/>
      <c r="N18" s="79"/>
      <c r="O18" s="80"/>
      <c r="P18" s="81">
        <f t="shared" si="1"/>
        <v>38.911342351717</v>
      </c>
      <c r="Q18" s="84" t="s">
        <v>32</v>
      </c>
    </row>
    <row r="19" spans="1:17">
      <c r="A19" s="68">
        <v>14</v>
      </c>
      <c r="B19" s="74" t="s">
        <v>51</v>
      </c>
      <c r="C19" s="75" t="s">
        <v>52</v>
      </c>
      <c r="D19" s="73"/>
      <c r="E19" s="76"/>
      <c r="F19" s="76"/>
      <c r="G19" s="72">
        <v>4</v>
      </c>
      <c r="H19" s="73">
        <v>0</v>
      </c>
      <c r="I19" s="76"/>
      <c r="J19" s="71">
        <f t="shared" si="2"/>
        <v>84</v>
      </c>
      <c r="K19" s="79">
        <v>30</v>
      </c>
      <c r="L19" s="79"/>
      <c r="M19" s="79">
        <v>15</v>
      </c>
      <c r="N19" s="79">
        <v>30</v>
      </c>
      <c r="O19" s="80"/>
      <c r="P19" s="81">
        <f t="shared" si="1"/>
        <v>36.1261186264308</v>
      </c>
      <c r="Q19" s="84" t="s">
        <v>32</v>
      </c>
    </row>
    <row r="20" s="56" customFormat="1" spans="1:17">
      <c r="A20" s="68">
        <v>15</v>
      </c>
      <c r="B20" s="74" t="s">
        <v>53</v>
      </c>
      <c r="C20" s="75" t="s">
        <v>54</v>
      </c>
      <c r="D20" s="73"/>
      <c r="E20" s="76"/>
      <c r="F20" s="76"/>
      <c r="G20" s="72">
        <v>1</v>
      </c>
      <c r="H20" s="73">
        <v>1.5</v>
      </c>
      <c r="I20" s="76">
        <v>3</v>
      </c>
      <c r="J20" s="71">
        <f t="shared" si="2"/>
        <v>85.5</v>
      </c>
      <c r="K20" s="79">
        <v>10</v>
      </c>
      <c r="L20" s="79"/>
      <c r="M20" s="79"/>
      <c r="N20" s="79">
        <v>50</v>
      </c>
      <c r="O20" s="80"/>
      <c r="P20" s="81">
        <f t="shared" si="1"/>
        <v>34.3908949011446</v>
      </c>
      <c r="Q20" s="84" t="s">
        <v>32</v>
      </c>
    </row>
    <row r="21" spans="1:17">
      <c r="A21" s="68">
        <v>16</v>
      </c>
      <c r="B21" s="69" t="s">
        <v>55</v>
      </c>
      <c r="C21" s="70" t="s">
        <v>56</v>
      </c>
      <c r="D21" s="71"/>
      <c r="E21" s="71"/>
      <c r="F21" s="71"/>
      <c r="G21" s="72">
        <v>1</v>
      </c>
      <c r="H21" s="73">
        <v>0</v>
      </c>
      <c r="I21" s="71"/>
      <c r="J21" s="71">
        <f t="shared" si="2"/>
        <v>81</v>
      </c>
      <c r="K21" s="79"/>
      <c r="L21" s="79"/>
      <c r="M21" s="79">
        <v>57.5</v>
      </c>
      <c r="N21" s="79">
        <v>10</v>
      </c>
      <c r="O21" s="80"/>
      <c r="P21" s="81">
        <f t="shared" si="1"/>
        <v>34.1335067637877</v>
      </c>
      <c r="Q21" s="84" t="s">
        <v>32</v>
      </c>
    </row>
    <row r="22" spans="1:17">
      <c r="A22" s="68">
        <v>17</v>
      </c>
      <c r="B22" s="74" t="s">
        <v>57</v>
      </c>
      <c r="C22" s="75" t="s">
        <v>58</v>
      </c>
      <c r="D22" s="73"/>
      <c r="E22" s="76"/>
      <c r="F22" s="76"/>
      <c r="G22" s="72">
        <v>3</v>
      </c>
      <c r="H22" s="73">
        <v>1.5</v>
      </c>
      <c r="I22" s="76"/>
      <c r="J22" s="71">
        <f t="shared" si="2"/>
        <v>84.5</v>
      </c>
      <c r="K22" s="79">
        <v>60</v>
      </c>
      <c r="L22" s="79"/>
      <c r="M22" s="79"/>
      <c r="N22" s="79"/>
      <c r="O22" s="80"/>
      <c r="P22" s="81">
        <f t="shared" si="1"/>
        <v>34.0908949011446</v>
      </c>
      <c r="Q22" s="84" t="s">
        <v>32</v>
      </c>
    </row>
    <row r="23" spans="1:17">
      <c r="A23" s="68">
        <v>18</v>
      </c>
      <c r="B23" s="69" t="s">
        <v>59</v>
      </c>
      <c r="C23" s="70" t="s">
        <v>60</v>
      </c>
      <c r="D23" s="71"/>
      <c r="E23" s="71"/>
      <c r="F23" s="71"/>
      <c r="G23" s="72">
        <v>1</v>
      </c>
      <c r="H23" s="73">
        <v>0</v>
      </c>
      <c r="I23" s="71"/>
      <c r="J23" s="71">
        <f t="shared" si="2"/>
        <v>81</v>
      </c>
      <c r="K23" s="79"/>
      <c r="L23" s="79"/>
      <c r="M23" s="79"/>
      <c r="N23" s="79">
        <v>50</v>
      </c>
      <c r="O23" s="68"/>
      <c r="P23" s="81">
        <f t="shared" si="1"/>
        <v>31.5840790842872</v>
      </c>
      <c r="Q23" s="84" t="s">
        <v>32</v>
      </c>
    </row>
    <row r="24" spans="1:17">
      <c r="A24" s="68">
        <v>19</v>
      </c>
      <c r="B24" s="68" t="s">
        <v>61</v>
      </c>
      <c r="C24" s="75" t="s">
        <v>62</v>
      </c>
      <c r="D24" s="73"/>
      <c r="E24" s="76"/>
      <c r="F24" s="73"/>
      <c r="G24" s="72">
        <v>1</v>
      </c>
      <c r="H24" s="73">
        <v>0</v>
      </c>
      <c r="I24" s="73"/>
      <c r="J24" s="71">
        <f t="shared" si="2"/>
        <v>81</v>
      </c>
      <c r="K24" s="79">
        <v>45</v>
      </c>
      <c r="L24" s="79"/>
      <c r="M24" s="79"/>
      <c r="N24" s="79"/>
      <c r="O24" s="80"/>
      <c r="P24" s="81">
        <f t="shared" si="1"/>
        <v>30.8556711758585</v>
      </c>
      <c r="Q24" s="84" t="s">
        <v>32</v>
      </c>
    </row>
    <row r="25" spans="1:17">
      <c r="A25" s="68">
        <v>20</v>
      </c>
      <c r="B25" s="74" t="s">
        <v>63</v>
      </c>
      <c r="C25" s="75" t="s">
        <v>64</v>
      </c>
      <c r="D25" s="73"/>
      <c r="E25" s="76"/>
      <c r="F25" s="76"/>
      <c r="G25" s="72">
        <v>1</v>
      </c>
      <c r="H25" s="73">
        <v>0</v>
      </c>
      <c r="I25" s="76"/>
      <c r="J25" s="71">
        <f t="shared" si="2"/>
        <v>81</v>
      </c>
      <c r="K25" s="79"/>
      <c r="L25" s="79"/>
      <c r="M25" s="79">
        <v>34.5</v>
      </c>
      <c r="N25" s="79">
        <v>10</v>
      </c>
      <c r="O25" s="80"/>
      <c r="P25" s="81">
        <f t="shared" si="1"/>
        <v>30.7828303850156</v>
      </c>
      <c r="Q25" s="84" t="s">
        <v>65</v>
      </c>
    </row>
    <row r="26" spans="1:17">
      <c r="A26" s="68">
        <v>21</v>
      </c>
      <c r="B26" s="74" t="s">
        <v>66</v>
      </c>
      <c r="C26" s="75" t="s">
        <v>67</v>
      </c>
      <c r="D26" s="73"/>
      <c r="E26" s="76"/>
      <c r="F26" s="76"/>
      <c r="G26" s="72">
        <v>2</v>
      </c>
      <c r="H26" s="73">
        <v>0</v>
      </c>
      <c r="I26" s="76"/>
      <c r="J26" s="71">
        <f t="shared" si="2"/>
        <v>82</v>
      </c>
      <c r="K26" s="79">
        <v>30</v>
      </c>
      <c r="L26" s="79"/>
      <c r="M26" s="79">
        <v>10</v>
      </c>
      <c r="N26" s="79"/>
      <c r="O26" s="80"/>
      <c r="P26" s="81">
        <f t="shared" si="1"/>
        <v>30.4272632674298</v>
      </c>
      <c r="Q26" s="84" t="s">
        <v>65</v>
      </c>
    </row>
    <row r="27" spans="1:17">
      <c r="A27" s="68">
        <v>22</v>
      </c>
      <c r="B27" s="74" t="s">
        <v>68</v>
      </c>
      <c r="C27" s="75" t="s">
        <v>69</v>
      </c>
      <c r="D27" s="73"/>
      <c r="E27" s="76">
        <v>2</v>
      </c>
      <c r="F27" s="76"/>
      <c r="G27" s="72">
        <v>3</v>
      </c>
      <c r="H27" s="73">
        <v>0</v>
      </c>
      <c r="I27" s="76"/>
      <c r="J27" s="71">
        <f t="shared" si="2"/>
        <v>85</v>
      </c>
      <c r="K27" s="79">
        <v>30</v>
      </c>
      <c r="L27" s="79"/>
      <c r="M27" s="79"/>
      <c r="N27" s="79"/>
      <c r="O27" s="80"/>
      <c r="P27" s="81">
        <f t="shared" si="1"/>
        <v>29.8704474505723</v>
      </c>
      <c r="Q27" s="84" t="s">
        <v>65</v>
      </c>
    </row>
    <row r="28" spans="1:17">
      <c r="A28" s="68">
        <v>23</v>
      </c>
      <c r="B28" s="74" t="s">
        <v>70</v>
      </c>
      <c r="C28" s="75" t="s">
        <v>71</v>
      </c>
      <c r="D28" s="73"/>
      <c r="E28" s="76"/>
      <c r="F28" s="76"/>
      <c r="G28" s="72">
        <v>4</v>
      </c>
      <c r="H28" s="73">
        <v>4.25</v>
      </c>
      <c r="I28" s="76">
        <v>3</v>
      </c>
      <c r="J28" s="71">
        <f t="shared" si="2"/>
        <v>91.25</v>
      </c>
      <c r="K28" s="79">
        <v>10</v>
      </c>
      <c r="L28" s="79"/>
      <c r="M28" s="79">
        <v>5.5</v>
      </c>
      <c r="N28" s="79"/>
      <c r="O28" s="80"/>
      <c r="P28" s="81">
        <f t="shared" si="1"/>
        <v>29.633064516129</v>
      </c>
      <c r="Q28" s="84" t="s">
        <v>65</v>
      </c>
    </row>
    <row r="29" spans="1:17">
      <c r="A29" s="68">
        <v>24</v>
      </c>
      <c r="B29" s="69" t="s">
        <v>72</v>
      </c>
      <c r="C29" s="70" t="s">
        <v>73</v>
      </c>
      <c r="D29" s="71"/>
      <c r="E29" s="71"/>
      <c r="F29" s="71"/>
      <c r="G29" s="72">
        <v>3</v>
      </c>
      <c r="H29" s="73">
        <v>0</v>
      </c>
      <c r="I29" s="71">
        <v>3</v>
      </c>
      <c r="J29" s="71">
        <f t="shared" si="2"/>
        <v>86</v>
      </c>
      <c r="K29" s="79"/>
      <c r="L29" s="79"/>
      <c r="M29" s="79">
        <v>15</v>
      </c>
      <c r="N29" s="79">
        <v>10</v>
      </c>
      <c r="O29" s="80"/>
      <c r="P29" s="81">
        <f t="shared" si="1"/>
        <v>29.4420395421436</v>
      </c>
      <c r="Q29" s="84" t="s">
        <v>65</v>
      </c>
    </row>
    <row r="30" spans="1:17">
      <c r="A30" s="68">
        <v>25</v>
      </c>
      <c r="B30" s="69" t="s">
        <v>74</v>
      </c>
      <c r="C30" s="70" t="s">
        <v>75</v>
      </c>
      <c r="D30" s="71"/>
      <c r="E30" s="71">
        <v>2</v>
      </c>
      <c r="F30" s="71"/>
      <c r="G30" s="72">
        <v>4</v>
      </c>
      <c r="H30" s="73">
        <v>3.5</v>
      </c>
      <c r="I30" s="71"/>
      <c r="J30" s="71">
        <f t="shared" si="2"/>
        <v>89.5</v>
      </c>
      <c r="K30" s="79">
        <v>10</v>
      </c>
      <c r="L30" s="79">
        <v>1.25</v>
      </c>
      <c r="M30" s="79">
        <v>4</v>
      </c>
      <c r="N30" s="79"/>
      <c r="O30" s="80"/>
      <c r="P30" s="81">
        <f t="shared" si="1"/>
        <v>29.0716441207076</v>
      </c>
      <c r="Q30" s="84" t="s">
        <v>65</v>
      </c>
    </row>
    <row r="31" spans="1:17">
      <c r="A31" s="68">
        <v>26</v>
      </c>
      <c r="B31" s="69" t="s">
        <v>76</v>
      </c>
      <c r="C31" s="70" t="s">
        <v>77</v>
      </c>
      <c r="D31" s="77"/>
      <c r="E31" s="77"/>
      <c r="F31" s="77"/>
      <c r="G31" s="72">
        <v>1</v>
      </c>
      <c r="H31" s="73">
        <v>0</v>
      </c>
      <c r="I31" s="77"/>
      <c r="J31" s="71">
        <f t="shared" si="2"/>
        <v>81</v>
      </c>
      <c r="K31" s="79"/>
      <c r="L31" s="79">
        <v>27</v>
      </c>
      <c r="M31" s="79"/>
      <c r="N31" s="79"/>
      <c r="O31" s="83"/>
      <c r="P31" s="81">
        <f t="shared" si="1"/>
        <v>28.2334027055151</v>
      </c>
      <c r="Q31" s="84" t="s">
        <v>65</v>
      </c>
    </row>
    <row r="32" spans="1:17">
      <c r="A32" s="68">
        <v>27</v>
      </c>
      <c r="B32" s="69" t="s">
        <v>78</v>
      </c>
      <c r="C32" s="70" t="s">
        <v>79</v>
      </c>
      <c r="D32" s="71"/>
      <c r="E32" s="71"/>
      <c r="F32" s="71"/>
      <c r="G32" s="72">
        <v>1</v>
      </c>
      <c r="H32" s="73">
        <v>0</v>
      </c>
      <c r="I32" s="71"/>
      <c r="J32" s="71">
        <f t="shared" si="2"/>
        <v>81</v>
      </c>
      <c r="K32" s="79">
        <v>10</v>
      </c>
      <c r="L32" s="79"/>
      <c r="M32" s="79"/>
      <c r="N32" s="79"/>
      <c r="O32" s="80"/>
      <c r="P32" s="81">
        <f t="shared" si="1"/>
        <v>25.7568158168574</v>
      </c>
      <c r="Q32" s="84" t="s">
        <v>65</v>
      </c>
    </row>
    <row r="33" spans="1:17">
      <c r="A33" s="68">
        <v>28</v>
      </c>
      <c r="B33" s="69" t="s">
        <v>80</v>
      </c>
      <c r="C33" s="70" t="s">
        <v>81</v>
      </c>
      <c r="D33" s="71"/>
      <c r="E33" s="71"/>
      <c r="F33" s="71"/>
      <c r="G33" s="72">
        <v>1</v>
      </c>
      <c r="H33" s="73">
        <v>0</v>
      </c>
      <c r="I33" s="71"/>
      <c r="J33" s="71">
        <f t="shared" si="2"/>
        <v>81</v>
      </c>
      <c r="K33" s="79">
        <v>10</v>
      </c>
      <c r="L33" s="79"/>
      <c r="M33" s="79"/>
      <c r="N33" s="79"/>
      <c r="O33" s="80"/>
      <c r="P33" s="81">
        <f t="shared" si="1"/>
        <v>25.7568158168574</v>
      </c>
      <c r="Q33" s="84" t="s">
        <v>65</v>
      </c>
    </row>
    <row r="34" spans="1:17">
      <c r="A34" s="68">
        <v>29</v>
      </c>
      <c r="B34" s="67" t="s">
        <v>82</v>
      </c>
      <c r="C34" s="64" t="s">
        <v>83</v>
      </c>
      <c r="D34" s="71"/>
      <c r="E34" s="71">
        <v>2</v>
      </c>
      <c r="F34" s="71"/>
      <c r="G34" s="72">
        <v>2</v>
      </c>
      <c r="H34" s="65">
        <v>0</v>
      </c>
      <c r="I34" s="71"/>
      <c r="J34" s="71">
        <f t="shared" si="2"/>
        <v>84</v>
      </c>
      <c r="K34" s="79"/>
      <c r="L34" s="79"/>
      <c r="M34" s="79"/>
      <c r="N34" s="79"/>
      <c r="O34" s="80"/>
      <c r="P34" s="81">
        <f t="shared" si="1"/>
        <v>25.2</v>
      </c>
      <c r="Q34" s="84" t="s">
        <v>65</v>
      </c>
    </row>
    <row r="35" spans="1:17">
      <c r="A35" s="68">
        <v>30</v>
      </c>
      <c r="B35" s="74" t="s">
        <v>84</v>
      </c>
      <c r="C35" s="75" t="s">
        <v>85</v>
      </c>
      <c r="D35" s="73"/>
      <c r="E35" s="76"/>
      <c r="F35" s="76"/>
      <c r="G35" s="72">
        <v>3</v>
      </c>
      <c r="H35" s="73">
        <v>0</v>
      </c>
      <c r="I35" s="76"/>
      <c r="J35" s="71">
        <f t="shared" si="2"/>
        <v>83</v>
      </c>
      <c r="K35" s="79"/>
      <c r="L35" s="79"/>
      <c r="M35" s="79"/>
      <c r="N35" s="79"/>
      <c r="O35" s="80"/>
      <c r="P35" s="81">
        <f t="shared" si="1"/>
        <v>24.9</v>
      </c>
      <c r="Q35" s="84" t="s">
        <v>65</v>
      </c>
    </row>
    <row r="36" spans="1:17">
      <c r="A36" s="68">
        <v>31</v>
      </c>
      <c r="B36" s="69" t="s">
        <v>86</v>
      </c>
      <c r="C36" s="70" t="s">
        <v>87</v>
      </c>
      <c r="D36" s="71"/>
      <c r="E36" s="71"/>
      <c r="F36" s="71"/>
      <c r="G36" s="72">
        <v>1</v>
      </c>
      <c r="H36" s="73">
        <v>0</v>
      </c>
      <c r="I36" s="71"/>
      <c r="J36" s="71">
        <f t="shared" si="2"/>
        <v>81</v>
      </c>
      <c r="K36" s="79"/>
      <c r="L36" s="79"/>
      <c r="M36" s="79"/>
      <c r="N36" s="79"/>
      <c r="O36" s="80"/>
      <c r="P36" s="81">
        <f t="shared" si="1"/>
        <v>24.3</v>
      </c>
      <c r="Q36" s="84" t="s">
        <v>65</v>
      </c>
    </row>
  </sheetData>
  <sortState ref="B6:P36">
    <sortCondition ref="P6:P36" descending="1"/>
  </sortState>
  <mergeCells count="10">
    <mergeCell ref="B2:Q2"/>
    <mergeCell ref="B3:D3"/>
    <mergeCell ref="P3:Q3"/>
    <mergeCell ref="D4:J4"/>
    <mergeCell ref="K4:O4"/>
    <mergeCell ref="A4:A5"/>
    <mergeCell ref="B4:B5"/>
    <mergeCell ref="C4:C5"/>
    <mergeCell ref="P4:P5"/>
    <mergeCell ref="Q4:Q5"/>
  </mergeCells>
  <pageMargins left="0.751388888888889" right="0.751388888888889" top="1" bottom="1" header="0.5" footer="0.5"/>
  <pageSetup paperSize="9" scale="75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7"/>
  <sheetViews>
    <sheetView zoomScale="85" zoomScaleNormal="85" topLeftCell="A2" workbookViewId="0">
      <selection activeCell="R18" sqref="R18"/>
    </sheetView>
  </sheetViews>
  <sheetFormatPr defaultColWidth="9" defaultRowHeight="14.4"/>
  <cols>
    <col min="1" max="1" width="5.66666666666667" style="4" customWidth="1"/>
    <col min="2" max="2" width="15.2222222222222" style="4" customWidth="1"/>
    <col min="3" max="3" width="7.66666666666667" style="4" customWidth="1"/>
    <col min="4" max="4" width="12.9351851851852" style="4" customWidth="1"/>
    <col min="5" max="5" width="8.87962962962963" style="4" customWidth="1"/>
    <col min="6" max="6" width="9.7962962962963" style="4" customWidth="1"/>
    <col min="7" max="7" width="8.77777777777778" style="4" customWidth="1"/>
    <col min="8" max="8" width="10.7777777777778" style="4" customWidth="1"/>
    <col min="9" max="9" width="8.77777777777778" style="4" customWidth="1"/>
    <col min="10" max="10" width="7.22222222222222" style="4" customWidth="1"/>
    <col min="11" max="11" width="8.77777777777778" style="45" customWidth="1"/>
    <col min="12" max="15" width="8.77777777777778" style="4" customWidth="1"/>
    <col min="16" max="16" width="9.77777777777778" style="4" customWidth="1"/>
    <col min="17" max="17" width="10.7777777777778" style="4" customWidth="1"/>
    <col min="18" max="16384" width="9" style="4"/>
  </cols>
  <sheetData>
    <row r="1" ht="17.4" spans="2:17">
      <c r="B1" s="5" t="s">
        <v>88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ht="17.4" spans="2:17">
      <c r="B2" s="7" t="s">
        <v>89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ht="15.6" spans="2:17">
      <c r="B3" s="8" t="s">
        <v>90</v>
      </c>
      <c r="C3" s="8"/>
      <c r="D3" s="8"/>
      <c r="E3" s="8"/>
      <c r="F3" s="8"/>
      <c r="G3" s="8"/>
      <c r="H3" s="8"/>
      <c r="I3" s="8"/>
      <c r="J3" s="8"/>
      <c r="K3" s="25"/>
      <c r="L3" s="25"/>
      <c r="M3" s="25"/>
      <c r="N3" s="25"/>
      <c r="O3" s="25"/>
      <c r="P3" s="8" t="s">
        <v>91</v>
      </c>
      <c r="Q3" s="8"/>
    </row>
    <row r="4" spans="1:17">
      <c r="A4" s="37" t="s">
        <v>4</v>
      </c>
      <c r="B4" s="27" t="s">
        <v>5</v>
      </c>
      <c r="C4" s="27" t="s">
        <v>6</v>
      </c>
      <c r="D4" s="14" t="s">
        <v>92</v>
      </c>
      <c r="E4" s="14"/>
      <c r="F4" s="14"/>
      <c r="G4" s="14"/>
      <c r="H4" s="14"/>
      <c r="I4" s="14"/>
      <c r="J4" s="14"/>
      <c r="K4" s="27" t="s">
        <v>93</v>
      </c>
      <c r="L4" s="27"/>
      <c r="M4" s="27"/>
      <c r="N4" s="27"/>
      <c r="O4" s="27"/>
      <c r="P4" s="27" t="s">
        <v>94</v>
      </c>
      <c r="Q4" s="27" t="s">
        <v>10</v>
      </c>
    </row>
    <row r="5" ht="43.2" spans="1:17">
      <c r="A5" s="37"/>
      <c r="B5" s="27"/>
      <c r="C5" s="27"/>
      <c r="D5" s="14" t="s">
        <v>11</v>
      </c>
      <c r="E5" s="14" t="s">
        <v>12</v>
      </c>
      <c r="F5" s="14" t="s">
        <v>13</v>
      </c>
      <c r="G5" s="14" t="s">
        <v>14</v>
      </c>
      <c r="H5" s="14" t="s">
        <v>15</v>
      </c>
      <c r="I5" s="14" t="s">
        <v>16</v>
      </c>
      <c r="J5" s="14" t="s">
        <v>17</v>
      </c>
      <c r="K5" s="27" t="s">
        <v>18</v>
      </c>
      <c r="L5" s="27" t="s">
        <v>19</v>
      </c>
      <c r="M5" s="27" t="s">
        <v>20</v>
      </c>
      <c r="N5" s="27" t="s">
        <v>21</v>
      </c>
      <c r="O5" s="27" t="s">
        <v>22</v>
      </c>
      <c r="P5" s="27"/>
      <c r="Q5" s="27"/>
    </row>
    <row r="6" ht="15" spans="1:17">
      <c r="A6" s="15">
        <v>1</v>
      </c>
      <c r="B6" s="16" t="s">
        <v>95</v>
      </c>
      <c r="C6" s="16" t="s">
        <v>96</v>
      </c>
      <c r="D6" s="46"/>
      <c r="E6" s="46"/>
      <c r="F6" s="46">
        <v>5</v>
      </c>
      <c r="G6" s="34">
        <v>1</v>
      </c>
      <c r="H6" s="19">
        <v>0</v>
      </c>
      <c r="I6" s="46"/>
      <c r="J6" s="47">
        <f>SUM(D6:I6)+80</f>
        <v>86</v>
      </c>
      <c r="K6" s="50">
        <v>1180</v>
      </c>
      <c r="L6" s="50">
        <v>39</v>
      </c>
      <c r="M6" s="50"/>
      <c r="N6" s="50">
        <v>60</v>
      </c>
      <c r="O6" s="42"/>
      <c r="P6" s="43">
        <f t="shared" ref="P6:P67" si="0">70*(SUM(K6:O6)/1279)+J6*0.3</f>
        <v>95.8</v>
      </c>
      <c r="Q6" s="42" t="s">
        <v>25</v>
      </c>
    </row>
    <row r="7" ht="15" spans="1:17">
      <c r="A7" s="15">
        <v>2</v>
      </c>
      <c r="B7" s="16" t="s">
        <v>97</v>
      </c>
      <c r="C7" s="16" t="s">
        <v>98</v>
      </c>
      <c r="D7" s="46"/>
      <c r="E7" s="46">
        <v>2</v>
      </c>
      <c r="F7" s="46">
        <v>5</v>
      </c>
      <c r="G7" s="34">
        <v>5</v>
      </c>
      <c r="H7" s="19">
        <v>4.25</v>
      </c>
      <c r="I7" s="46">
        <v>3</v>
      </c>
      <c r="J7" s="47">
        <f>SUM(D7:I7)+80</f>
        <v>99.25</v>
      </c>
      <c r="K7" s="50">
        <v>60</v>
      </c>
      <c r="L7" s="50">
        <v>27</v>
      </c>
      <c r="M7" s="50">
        <v>21.5</v>
      </c>
      <c r="N7" s="50">
        <v>30</v>
      </c>
      <c r="O7" s="15"/>
      <c r="P7" s="43">
        <f t="shared" si="0"/>
        <v>37.3551407349492</v>
      </c>
      <c r="Q7" s="42" t="s">
        <v>25</v>
      </c>
    </row>
    <row r="8" ht="15" spans="1:17">
      <c r="A8" s="15">
        <v>3</v>
      </c>
      <c r="B8" s="19" t="s">
        <v>99</v>
      </c>
      <c r="C8" s="19" t="s">
        <v>100</v>
      </c>
      <c r="D8" s="47"/>
      <c r="E8" s="47"/>
      <c r="F8" s="47">
        <v>5</v>
      </c>
      <c r="G8" s="34">
        <v>3</v>
      </c>
      <c r="H8" s="47">
        <v>1</v>
      </c>
      <c r="I8" s="47"/>
      <c r="J8" s="47">
        <f>SUM(D8:I8)+80</f>
        <v>89</v>
      </c>
      <c r="K8" s="51">
        <v>30</v>
      </c>
      <c r="L8" s="51"/>
      <c r="M8" s="51">
        <v>125.8</v>
      </c>
      <c r="N8" s="51">
        <v>20</v>
      </c>
      <c r="O8" s="42"/>
      <c r="P8" s="43">
        <f t="shared" si="0"/>
        <v>36.3215793588741</v>
      </c>
      <c r="Q8" s="42" t="s">
        <v>25</v>
      </c>
    </row>
    <row r="9" s="2" customFormat="1" ht="15" spans="1:17">
      <c r="A9" s="15">
        <v>4</v>
      </c>
      <c r="B9" s="19" t="s">
        <v>101</v>
      </c>
      <c r="C9" s="19" t="s">
        <v>102</v>
      </c>
      <c r="D9" s="47">
        <v>0.5</v>
      </c>
      <c r="E9" s="47">
        <v>2</v>
      </c>
      <c r="F9" s="47">
        <v>5</v>
      </c>
      <c r="G9" s="34">
        <v>3</v>
      </c>
      <c r="H9" s="47">
        <v>0</v>
      </c>
      <c r="I9" s="47"/>
      <c r="J9" s="47">
        <f>SUM(D9:I9)+80</f>
        <v>90.5</v>
      </c>
      <c r="K9" s="52">
        <v>90</v>
      </c>
      <c r="L9" s="52"/>
      <c r="M9" s="52"/>
      <c r="N9" s="52"/>
      <c r="O9" s="42"/>
      <c r="P9" s="43">
        <f t="shared" si="0"/>
        <v>32.0757232212666</v>
      </c>
      <c r="Q9" s="42" t="s">
        <v>25</v>
      </c>
    </row>
    <row r="10" ht="15" spans="1:22">
      <c r="A10" s="15">
        <v>5</v>
      </c>
      <c r="B10" s="16" t="s">
        <v>103</v>
      </c>
      <c r="C10" s="16" t="s">
        <v>104</v>
      </c>
      <c r="D10" s="46"/>
      <c r="E10" s="46"/>
      <c r="F10" s="46"/>
      <c r="G10" s="34">
        <v>1</v>
      </c>
      <c r="H10" s="19">
        <v>0</v>
      </c>
      <c r="I10" s="46">
        <v>3</v>
      </c>
      <c r="J10" s="47">
        <f>SUM(D10:I10)+80</f>
        <v>84</v>
      </c>
      <c r="K10" s="50">
        <v>60</v>
      </c>
      <c r="L10" s="50">
        <v>3</v>
      </c>
      <c r="M10" s="50">
        <v>27.5</v>
      </c>
      <c r="N10" s="50">
        <v>30</v>
      </c>
      <c r="O10" s="42"/>
      <c r="P10" s="43">
        <f t="shared" si="0"/>
        <v>31.7949960906959</v>
      </c>
      <c r="Q10" s="42" t="s">
        <v>25</v>
      </c>
      <c r="R10" s="53"/>
      <c r="S10" s="53"/>
      <c r="T10" s="53"/>
      <c r="U10" s="54"/>
      <c r="V10" s="54"/>
    </row>
    <row r="11" ht="15" spans="1:17">
      <c r="A11" s="15">
        <v>6</v>
      </c>
      <c r="B11" s="19" t="s">
        <v>105</v>
      </c>
      <c r="C11" s="19" t="s">
        <v>106</v>
      </c>
      <c r="D11" s="47">
        <v>0.5</v>
      </c>
      <c r="E11" s="47">
        <v>5</v>
      </c>
      <c r="F11" s="48">
        <v>5</v>
      </c>
      <c r="G11" s="34">
        <v>5</v>
      </c>
      <c r="H11" s="47">
        <v>7</v>
      </c>
      <c r="I11" s="47">
        <v>3</v>
      </c>
      <c r="J11" s="47">
        <v>100</v>
      </c>
      <c r="K11" s="52"/>
      <c r="L11" s="52"/>
      <c r="M11" s="52">
        <v>12.5</v>
      </c>
      <c r="N11" s="52">
        <v>20</v>
      </c>
      <c r="O11" s="42"/>
      <c r="P11" s="43">
        <f t="shared" si="0"/>
        <v>31.7787333854574</v>
      </c>
      <c r="Q11" s="42" t="s">
        <v>25</v>
      </c>
    </row>
    <row r="12" ht="15" spans="1:17">
      <c r="A12" s="15">
        <v>7</v>
      </c>
      <c r="B12" s="16" t="s">
        <v>107</v>
      </c>
      <c r="C12" s="16" t="s">
        <v>108</v>
      </c>
      <c r="D12" s="46">
        <v>1</v>
      </c>
      <c r="E12" s="46">
        <v>2</v>
      </c>
      <c r="F12" s="46">
        <v>5</v>
      </c>
      <c r="G12" s="34">
        <v>2</v>
      </c>
      <c r="H12" s="19">
        <v>0</v>
      </c>
      <c r="I12" s="46"/>
      <c r="J12" s="47">
        <f>SUM(D12:I12)+80</f>
        <v>90</v>
      </c>
      <c r="K12" s="50">
        <v>60</v>
      </c>
      <c r="L12" s="50">
        <v>3</v>
      </c>
      <c r="M12" s="50"/>
      <c r="N12" s="50">
        <v>20</v>
      </c>
      <c r="O12" s="42"/>
      <c r="P12" s="43">
        <f t="shared" si="0"/>
        <v>31.5426114151681</v>
      </c>
      <c r="Q12" s="42" t="s">
        <v>32</v>
      </c>
    </row>
    <row r="13" ht="15" spans="1:17">
      <c r="A13" s="15">
        <v>8</v>
      </c>
      <c r="B13" s="19" t="s">
        <v>109</v>
      </c>
      <c r="C13" s="19" t="s">
        <v>110</v>
      </c>
      <c r="D13" s="47"/>
      <c r="E13" s="47">
        <v>2</v>
      </c>
      <c r="F13" s="47">
        <v>5</v>
      </c>
      <c r="G13" s="34">
        <v>5</v>
      </c>
      <c r="H13" s="47">
        <v>1.25</v>
      </c>
      <c r="I13" s="47"/>
      <c r="J13" s="47">
        <f>SUM(D13:I13)+80</f>
        <v>93.25</v>
      </c>
      <c r="K13" s="51">
        <v>20</v>
      </c>
      <c r="L13" s="51">
        <v>6.6</v>
      </c>
      <c r="M13" s="51">
        <v>5</v>
      </c>
      <c r="N13" s="51">
        <v>30</v>
      </c>
      <c r="O13" s="42"/>
      <c r="P13" s="43">
        <f t="shared" si="0"/>
        <v>31.3463838936669</v>
      </c>
      <c r="Q13" s="42" t="s">
        <v>32</v>
      </c>
    </row>
    <row r="14" s="2" customFormat="1" ht="15" spans="1:17">
      <c r="A14" s="15">
        <v>9</v>
      </c>
      <c r="B14" s="16" t="s">
        <v>111</v>
      </c>
      <c r="C14" s="16" t="s">
        <v>112</v>
      </c>
      <c r="D14" s="46"/>
      <c r="E14" s="46"/>
      <c r="F14" s="46">
        <v>5</v>
      </c>
      <c r="G14" s="34">
        <v>3</v>
      </c>
      <c r="H14" s="19">
        <v>0</v>
      </c>
      <c r="I14" s="46"/>
      <c r="J14" s="47">
        <f>SUM(D14:I14)+80</f>
        <v>88</v>
      </c>
      <c r="K14" s="50"/>
      <c r="L14" s="50">
        <v>43</v>
      </c>
      <c r="M14" s="50">
        <v>35</v>
      </c>
      <c r="N14" s="50">
        <v>10</v>
      </c>
      <c r="O14" s="42"/>
      <c r="P14" s="43">
        <f t="shared" si="0"/>
        <v>31.2162627052385</v>
      </c>
      <c r="Q14" s="42" t="s">
        <v>32</v>
      </c>
    </row>
    <row r="15" ht="15" spans="1:17">
      <c r="A15" s="15">
        <v>10</v>
      </c>
      <c r="B15" s="16" t="s">
        <v>113</v>
      </c>
      <c r="C15" s="16" t="s">
        <v>114</v>
      </c>
      <c r="D15" s="46"/>
      <c r="E15" s="46"/>
      <c r="F15" s="46">
        <v>5</v>
      </c>
      <c r="G15" s="34">
        <v>2</v>
      </c>
      <c r="H15" s="19">
        <v>0</v>
      </c>
      <c r="I15" s="46"/>
      <c r="J15" s="47">
        <f>SUM(D15:I15)+80</f>
        <v>87</v>
      </c>
      <c r="K15" s="50">
        <v>60</v>
      </c>
      <c r="L15" s="50"/>
      <c r="M15" s="50">
        <v>30</v>
      </c>
      <c r="N15" s="50"/>
      <c r="O15" s="42"/>
      <c r="P15" s="43">
        <f t="shared" si="0"/>
        <v>31.0257232212666</v>
      </c>
      <c r="Q15" s="42" t="s">
        <v>32</v>
      </c>
    </row>
    <row r="16" ht="15" spans="1:17">
      <c r="A16" s="15">
        <v>11</v>
      </c>
      <c r="B16" s="16" t="s">
        <v>115</v>
      </c>
      <c r="C16" s="19" t="s">
        <v>116</v>
      </c>
      <c r="D16" s="46">
        <v>1.5</v>
      </c>
      <c r="E16" s="46"/>
      <c r="F16" s="46"/>
      <c r="G16" s="34">
        <v>4</v>
      </c>
      <c r="H16" s="19">
        <v>7</v>
      </c>
      <c r="I16" s="46"/>
      <c r="J16" s="47">
        <f>SUM(D16:I16)+80</f>
        <v>92.5</v>
      </c>
      <c r="K16" s="50"/>
      <c r="L16" s="50">
        <v>27</v>
      </c>
      <c r="M16" s="50">
        <v>2.5</v>
      </c>
      <c r="N16" s="50">
        <v>30</v>
      </c>
      <c r="O16" s="42"/>
      <c r="P16" s="43">
        <f t="shared" si="0"/>
        <v>31.0064503518374</v>
      </c>
      <c r="Q16" s="42" t="s">
        <v>32</v>
      </c>
    </row>
    <row r="17" ht="15" spans="1:17">
      <c r="A17" s="15">
        <v>12</v>
      </c>
      <c r="B17" s="19" t="s">
        <v>117</v>
      </c>
      <c r="C17" s="19" t="s">
        <v>118</v>
      </c>
      <c r="D17" s="47"/>
      <c r="E17" s="47">
        <v>5.333</v>
      </c>
      <c r="F17" s="47">
        <v>10</v>
      </c>
      <c r="G17" s="34">
        <v>5</v>
      </c>
      <c r="H17" s="47">
        <v>3</v>
      </c>
      <c r="I17" s="47"/>
      <c r="J17" s="47">
        <v>100</v>
      </c>
      <c r="K17" s="52"/>
      <c r="L17" s="52">
        <v>1</v>
      </c>
      <c r="M17" s="52">
        <v>8.5</v>
      </c>
      <c r="N17" s="52"/>
      <c r="O17" s="42"/>
      <c r="P17" s="43">
        <f t="shared" si="0"/>
        <v>30.5199374511337</v>
      </c>
      <c r="Q17" s="42" t="s">
        <v>32</v>
      </c>
    </row>
    <row r="18" ht="15" spans="1:17">
      <c r="A18" s="15">
        <v>13</v>
      </c>
      <c r="B18" s="19" t="s">
        <v>119</v>
      </c>
      <c r="C18" s="19" t="s">
        <v>120</v>
      </c>
      <c r="D18" s="47"/>
      <c r="E18" s="47"/>
      <c r="F18" s="47"/>
      <c r="G18" s="34">
        <v>2</v>
      </c>
      <c r="H18" s="47">
        <v>0</v>
      </c>
      <c r="I18" s="47"/>
      <c r="J18" s="47">
        <f t="shared" ref="J18:J67" si="1">SUM(D18:I18)+80</f>
        <v>82</v>
      </c>
      <c r="K18" s="52">
        <v>75</v>
      </c>
      <c r="L18" s="52">
        <v>27</v>
      </c>
      <c r="M18" s="52"/>
      <c r="N18" s="52"/>
      <c r="O18" s="42"/>
      <c r="P18" s="43">
        <f t="shared" si="0"/>
        <v>30.1824863174355</v>
      </c>
      <c r="Q18" s="42" t="s">
        <v>32</v>
      </c>
    </row>
    <row r="19" ht="15" spans="1:17">
      <c r="A19" s="15">
        <v>14</v>
      </c>
      <c r="B19" s="16" t="s">
        <v>121</v>
      </c>
      <c r="C19" s="16" t="s">
        <v>122</v>
      </c>
      <c r="D19" s="46"/>
      <c r="E19" s="46">
        <v>0.5</v>
      </c>
      <c r="F19" s="46">
        <v>5</v>
      </c>
      <c r="G19" s="34">
        <v>5</v>
      </c>
      <c r="H19" s="19">
        <v>6.5</v>
      </c>
      <c r="I19" s="46">
        <v>3</v>
      </c>
      <c r="J19" s="47">
        <f t="shared" si="1"/>
        <v>100</v>
      </c>
      <c r="K19" s="50"/>
      <c r="L19" s="50"/>
      <c r="M19" s="50">
        <v>2.5</v>
      </c>
      <c r="N19" s="50"/>
      <c r="O19" s="42"/>
      <c r="P19" s="43">
        <f t="shared" si="0"/>
        <v>30.1368256450352</v>
      </c>
      <c r="Q19" s="42" t="s">
        <v>32</v>
      </c>
    </row>
    <row r="20" ht="15" spans="1:17">
      <c r="A20" s="15">
        <v>15</v>
      </c>
      <c r="B20" s="19" t="s">
        <v>123</v>
      </c>
      <c r="C20" s="19" t="s">
        <v>124</v>
      </c>
      <c r="D20" s="47"/>
      <c r="E20" s="47"/>
      <c r="F20" s="47">
        <v>5</v>
      </c>
      <c r="G20" s="34">
        <v>3</v>
      </c>
      <c r="H20" s="47">
        <v>1</v>
      </c>
      <c r="I20" s="47"/>
      <c r="J20" s="47">
        <f t="shared" si="1"/>
        <v>89</v>
      </c>
      <c r="K20" s="52">
        <v>15</v>
      </c>
      <c r="L20" s="52">
        <v>3</v>
      </c>
      <c r="M20" s="52">
        <v>21</v>
      </c>
      <c r="N20" s="52"/>
      <c r="O20" s="42"/>
      <c r="P20" s="43">
        <f t="shared" si="0"/>
        <v>28.8344800625489</v>
      </c>
      <c r="Q20" s="42" t="s">
        <v>32</v>
      </c>
    </row>
    <row r="21" ht="15" spans="1:17">
      <c r="A21" s="15">
        <v>16</v>
      </c>
      <c r="B21" s="38" t="s">
        <v>125</v>
      </c>
      <c r="C21" s="16" t="s">
        <v>126</v>
      </c>
      <c r="D21" s="46"/>
      <c r="E21" s="46">
        <v>2</v>
      </c>
      <c r="F21" s="46"/>
      <c r="G21" s="34">
        <v>4</v>
      </c>
      <c r="H21" s="19">
        <v>0.75</v>
      </c>
      <c r="I21" s="46"/>
      <c r="J21" s="47">
        <f t="shared" si="1"/>
        <v>86.75</v>
      </c>
      <c r="K21" s="50">
        <v>35</v>
      </c>
      <c r="L21" s="50"/>
      <c r="M21" s="50">
        <v>11</v>
      </c>
      <c r="N21" s="50"/>
      <c r="O21" s="42"/>
      <c r="P21" s="43">
        <f t="shared" si="0"/>
        <v>28.5425918686474</v>
      </c>
      <c r="Q21" s="42" t="s">
        <v>32</v>
      </c>
    </row>
    <row r="22" ht="15" spans="1:17">
      <c r="A22" s="15">
        <v>17</v>
      </c>
      <c r="B22" s="38" t="s">
        <v>127</v>
      </c>
      <c r="C22" s="16" t="s">
        <v>128</v>
      </c>
      <c r="D22" s="46"/>
      <c r="E22" s="46">
        <v>5</v>
      </c>
      <c r="F22" s="46"/>
      <c r="G22" s="34">
        <v>1</v>
      </c>
      <c r="H22" s="19">
        <v>0</v>
      </c>
      <c r="I22" s="46"/>
      <c r="J22" s="47">
        <f t="shared" si="1"/>
        <v>86</v>
      </c>
      <c r="K22" s="50"/>
      <c r="L22" s="50"/>
      <c r="M22" s="50"/>
      <c r="N22" s="50">
        <v>50</v>
      </c>
      <c r="O22" s="42"/>
      <c r="P22" s="43">
        <f t="shared" si="0"/>
        <v>28.5365129007037</v>
      </c>
      <c r="Q22" s="42" t="s">
        <v>32</v>
      </c>
    </row>
    <row r="23" ht="15" spans="1:17">
      <c r="A23" s="15">
        <v>18</v>
      </c>
      <c r="B23" s="19" t="s">
        <v>129</v>
      </c>
      <c r="C23" s="19" t="s">
        <v>130</v>
      </c>
      <c r="D23" s="47">
        <v>1.5</v>
      </c>
      <c r="E23" s="47">
        <v>2</v>
      </c>
      <c r="F23" s="47"/>
      <c r="G23" s="34">
        <v>5</v>
      </c>
      <c r="H23" s="47">
        <v>3.5</v>
      </c>
      <c r="I23" s="47">
        <v>3</v>
      </c>
      <c r="J23" s="47">
        <f t="shared" si="1"/>
        <v>95</v>
      </c>
      <c r="K23" s="52"/>
      <c r="L23" s="52"/>
      <c r="M23" s="52"/>
      <c r="N23" s="52"/>
      <c r="O23" s="42"/>
      <c r="P23" s="43">
        <f t="shared" si="0"/>
        <v>28.5</v>
      </c>
      <c r="Q23" s="42" t="s">
        <v>32</v>
      </c>
    </row>
    <row r="24" ht="15" spans="1:17">
      <c r="A24" s="15">
        <v>19</v>
      </c>
      <c r="B24" s="19" t="s">
        <v>131</v>
      </c>
      <c r="C24" s="19" t="s">
        <v>132</v>
      </c>
      <c r="D24" s="47"/>
      <c r="E24" s="47"/>
      <c r="F24" s="47"/>
      <c r="G24" s="34">
        <v>1</v>
      </c>
      <c r="H24" s="47">
        <v>0</v>
      </c>
      <c r="I24" s="47">
        <v>3</v>
      </c>
      <c r="J24" s="47">
        <f t="shared" si="1"/>
        <v>84</v>
      </c>
      <c r="K24" s="52"/>
      <c r="L24" s="52"/>
      <c r="M24" s="52"/>
      <c r="N24" s="52">
        <v>50</v>
      </c>
      <c r="O24" s="15"/>
      <c r="P24" s="43">
        <f t="shared" si="0"/>
        <v>27.9365129007037</v>
      </c>
      <c r="Q24" s="42" t="s">
        <v>32</v>
      </c>
    </row>
    <row r="25" ht="15" spans="1:17">
      <c r="A25" s="15">
        <v>20</v>
      </c>
      <c r="B25" s="16" t="s">
        <v>133</v>
      </c>
      <c r="C25" s="16" t="s">
        <v>134</v>
      </c>
      <c r="D25" s="46"/>
      <c r="E25" s="46"/>
      <c r="F25" s="46"/>
      <c r="G25" s="34">
        <v>1</v>
      </c>
      <c r="H25" s="19">
        <v>0</v>
      </c>
      <c r="I25" s="46"/>
      <c r="J25" s="47">
        <f t="shared" si="1"/>
        <v>81</v>
      </c>
      <c r="K25" s="50"/>
      <c r="L25" s="50"/>
      <c r="M25" s="50">
        <v>15</v>
      </c>
      <c r="N25" s="50">
        <v>50</v>
      </c>
      <c r="O25" s="42"/>
      <c r="P25" s="43">
        <f t="shared" si="0"/>
        <v>27.8574667709148</v>
      </c>
      <c r="Q25" s="42" t="s">
        <v>32</v>
      </c>
    </row>
    <row r="26" ht="15" spans="1:17">
      <c r="A26" s="15">
        <v>21</v>
      </c>
      <c r="B26" s="16" t="s">
        <v>135</v>
      </c>
      <c r="C26" s="19" t="s">
        <v>136</v>
      </c>
      <c r="D26" s="46"/>
      <c r="E26" s="46"/>
      <c r="F26" s="46"/>
      <c r="G26" s="34">
        <v>1</v>
      </c>
      <c r="H26" s="19">
        <v>1</v>
      </c>
      <c r="I26" s="46"/>
      <c r="J26" s="47">
        <f t="shared" si="1"/>
        <v>82</v>
      </c>
      <c r="K26" s="50"/>
      <c r="L26" s="50"/>
      <c r="M26" s="50">
        <v>43.3</v>
      </c>
      <c r="N26" s="50">
        <v>10</v>
      </c>
      <c r="O26" s="42"/>
      <c r="P26" s="43">
        <f t="shared" si="0"/>
        <v>27.5171227521501</v>
      </c>
      <c r="Q26" s="42" t="s">
        <v>32</v>
      </c>
    </row>
    <row r="27" ht="15" spans="1:17">
      <c r="A27" s="15">
        <v>22</v>
      </c>
      <c r="B27" s="19" t="s">
        <v>137</v>
      </c>
      <c r="C27" s="19" t="s">
        <v>138</v>
      </c>
      <c r="D27" s="47"/>
      <c r="E27" s="47">
        <v>2</v>
      </c>
      <c r="F27" s="47"/>
      <c r="G27" s="34">
        <v>1</v>
      </c>
      <c r="H27" s="47">
        <v>0</v>
      </c>
      <c r="I27" s="47">
        <v>3</v>
      </c>
      <c r="J27" s="47">
        <f t="shared" si="1"/>
        <v>86</v>
      </c>
      <c r="K27" s="51"/>
      <c r="L27" s="51"/>
      <c r="M27" s="51"/>
      <c r="N27" s="51">
        <v>30</v>
      </c>
      <c r="O27" s="42"/>
      <c r="P27" s="43">
        <f t="shared" si="0"/>
        <v>27.4419077404222</v>
      </c>
      <c r="Q27" s="42" t="s">
        <v>32</v>
      </c>
    </row>
    <row r="28" ht="15" spans="1:17">
      <c r="A28" s="15">
        <v>23</v>
      </c>
      <c r="B28" s="19" t="s">
        <v>139</v>
      </c>
      <c r="C28" s="19" t="s">
        <v>140</v>
      </c>
      <c r="D28" s="48"/>
      <c r="E28" s="47"/>
      <c r="F28" s="47"/>
      <c r="G28" s="34">
        <v>3</v>
      </c>
      <c r="H28" s="47">
        <v>0</v>
      </c>
      <c r="I28" s="48">
        <v>3</v>
      </c>
      <c r="J28" s="47">
        <f t="shared" si="1"/>
        <v>86</v>
      </c>
      <c r="K28" s="52">
        <v>30</v>
      </c>
      <c r="L28" s="52"/>
      <c r="M28" s="52"/>
      <c r="N28" s="52"/>
      <c r="O28" s="42"/>
      <c r="P28" s="43">
        <f t="shared" si="0"/>
        <v>27.4419077404222</v>
      </c>
      <c r="Q28" s="42" t="s">
        <v>32</v>
      </c>
    </row>
    <row r="29" ht="15" spans="1:17">
      <c r="A29" s="15">
        <v>24</v>
      </c>
      <c r="B29" s="16" t="s">
        <v>141</v>
      </c>
      <c r="C29" s="16" t="s">
        <v>142</v>
      </c>
      <c r="D29" s="46"/>
      <c r="E29" s="46">
        <v>2</v>
      </c>
      <c r="F29" s="46"/>
      <c r="G29" s="34">
        <v>2</v>
      </c>
      <c r="H29" s="19">
        <v>0</v>
      </c>
      <c r="I29" s="46">
        <v>3</v>
      </c>
      <c r="J29" s="47">
        <f t="shared" si="1"/>
        <v>87</v>
      </c>
      <c r="K29" s="50">
        <v>10</v>
      </c>
      <c r="L29" s="50">
        <v>4.75</v>
      </c>
      <c r="M29" s="50">
        <v>7.5</v>
      </c>
      <c r="N29" s="50"/>
      <c r="O29" s="42"/>
      <c r="P29" s="43">
        <f t="shared" si="0"/>
        <v>27.3177482408131</v>
      </c>
      <c r="Q29" s="42" t="s">
        <v>32</v>
      </c>
    </row>
    <row r="30" ht="15" spans="1:17">
      <c r="A30" s="15">
        <v>25</v>
      </c>
      <c r="B30" s="19" t="s">
        <v>143</v>
      </c>
      <c r="C30" s="19" t="s">
        <v>144</v>
      </c>
      <c r="D30" s="47"/>
      <c r="E30" s="47"/>
      <c r="F30" s="47"/>
      <c r="G30" s="34">
        <v>2</v>
      </c>
      <c r="H30" s="47">
        <v>1.5</v>
      </c>
      <c r="I30" s="47"/>
      <c r="J30" s="47">
        <f t="shared" si="1"/>
        <v>83.5</v>
      </c>
      <c r="K30" s="51">
        <v>30</v>
      </c>
      <c r="L30" s="51"/>
      <c r="M30" s="51"/>
      <c r="N30" s="51">
        <v>10</v>
      </c>
      <c r="O30" s="42"/>
      <c r="P30" s="43">
        <f t="shared" si="0"/>
        <v>27.2392103205629</v>
      </c>
      <c r="Q30" s="42" t="s">
        <v>32</v>
      </c>
    </row>
    <row r="31" ht="15" spans="1:17">
      <c r="A31" s="15">
        <v>26</v>
      </c>
      <c r="B31" s="19" t="s">
        <v>145</v>
      </c>
      <c r="C31" s="19" t="s">
        <v>146</v>
      </c>
      <c r="D31" s="49">
        <v>1.5</v>
      </c>
      <c r="E31" s="47"/>
      <c r="F31" s="47"/>
      <c r="G31" s="34">
        <v>4</v>
      </c>
      <c r="H31" s="47">
        <v>4</v>
      </c>
      <c r="I31" s="47"/>
      <c r="J31" s="47">
        <f t="shared" si="1"/>
        <v>89.5</v>
      </c>
      <c r="K31" s="52"/>
      <c r="L31" s="52">
        <v>3.6</v>
      </c>
      <c r="M31" s="52">
        <v>3</v>
      </c>
      <c r="N31" s="52"/>
      <c r="O31" s="42"/>
      <c r="P31" s="43">
        <f t="shared" si="0"/>
        <v>27.2112197028929</v>
      </c>
      <c r="Q31" s="42" t="s">
        <v>32</v>
      </c>
    </row>
    <row r="32" ht="15" spans="1:17">
      <c r="A32" s="15">
        <v>27</v>
      </c>
      <c r="B32" s="19" t="s">
        <v>147</v>
      </c>
      <c r="C32" s="19" t="s">
        <v>148</v>
      </c>
      <c r="D32" s="47">
        <v>1.5</v>
      </c>
      <c r="E32" s="47"/>
      <c r="F32" s="47"/>
      <c r="G32" s="34">
        <v>5</v>
      </c>
      <c r="H32" s="47">
        <v>3.25</v>
      </c>
      <c r="I32" s="47"/>
      <c r="J32" s="47">
        <f t="shared" si="1"/>
        <v>89.75</v>
      </c>
      <c r="K32" s="52"/>
      <c r="L32" s="52"/>
      <c r="M32" s="52">
        <v>5</v>
      </c>
      <c r="N32" s="52"/>
      <c r="O32" s="42"/>
      <c r="P32" s="43">
        <f t="shared" si="0"/>
        <v>27.1986512900704</v>
      </c>
      <c r="Q32" s="42" t="s">
        <v>32</v>
      </c>
    </row>
    <row r="33" ht="15" spans="1:17">
      <c r="A33" s="15">
        <v>28</v>
      </c>
      <c r="B33" s="19" t="s">
        <v>149</v>
      </c>
      <c r="C33" s="19" t="s">
        <v>150</v>
      </c>
      <c r="D33" s="47"/>
      <c r="E33" s="47"/>
      <c r="F33" s="47"/>
      <c r="G33" s="34">
        <v>1</v>
      </c>
      <c r="H33" s="47">
        <v>0</v>
      </c>
      <c r="I33" s="47"/>
      <c r="J33" s="47">
        <f t="shared" si="1"/>
        <v>81</v>
      </c>
      <c r="K33" s="51"/>
      <c r="L33" s="51"/>
      <c r="M33" s="51"/>
      <c r="N33" s="51">
        <v>50</v>
      </c>
      <c r="O33" s="15"/>
      <c r="P33" s="43">
        <f t="shared" si="0"/>
        <v>27.0365129007037</v>
      </c>
      <c r="Q33" s="42" t="s">
        <v>32</v>
      </c>
    </row>
    <row r="34" ht="15" spans="1:17">
      <c r="A34" s="15">
        <v>29</v>
      </c>
      <c r="B34" s="19" t="s">
        <v>151</v>
      </c>
      <c r="C34" s="19" t="s">
        <v>152</v>
      </c>
      <c r="D34" s="47"/>
      <c r="E34" s="47"/>
      <c r="F34" s="47"/>
      <c r="G34" s="34">
        <v>1</v>
      </c>
      <c r="H34" s="47">
        <v>0</v>
      </c>
      <c r="I34" s="47"/>
      <c r="J34" s="47">
        <f t="shared" si="1"/>
        <v>81</v>
      </c>
      <c r="K34" s="52"/>
      <c r="L34" s="52"/>
      <c r="M34" s="52"/>
      <c r="N34" s="52">
        <v>50</v>
      </c>
      <c r="O34" s="15"/>
      <c r="P34" s="43">
        <f t="shared" si="0"/>
        <v>27.0365129007037</v>
      </c>
      <c r="Q34" s="42" t="s">
        <v>32</v>
      </c>
    </row>
    <row r="35" ht="15" spans="1:17">
      <c r="A35" s="15">
        <v>30</v>
      </c>
      <c r="B35" s="16" t="s">
        <v>153</v>
      </c>
      <c r="C35" s="16" t="s">
        <v>154</v>
      </c>
      <c r="D35" s="46"/>
      <c r="E35" s="46"/>
      <c r="F35" s="46"/>
      <c r="G35" s="34">
        <v>1</v>
      </c>
      <c r="H35" s="19">
        <v>0</v>
      </c>
      <c r="I35" s="46"/>
      <c r="J35" s="47">
        <f t="shared" si="1"/>
        <v>81</v>
      </c>
      <c r="K35" s="50">
        <v>50</v>
      </c>
      <c r="L35" s="50"/>
      <c r="M35" s="50"/>
      <c r="N35" s="50"/>
      <c r="O35" s="42"/>
      <c r="P35" s="43">
        <f t="shared" si="0"/>
        <v>27.0365129007037</v>
      </c>
      <c r="Q35" s="42" t="s">
        <v>32</v>
      </c>
    </row>
    <row r="36" s="2" customFormat="1" ht="15" spans="1:17">
      <c r="A36" s="15">
        <v>31</v>
      </c>
      <c r="B36" s="16" t="s">
        <v>155</v>
      </c>
      <c r="C36" s="16" t="s">
        <v>156</v>
      </c>
      <c r="D36" s="46"/>
      <c r="E36" s="46"/>
      <c r="F36" s="46"/>
      <c r="G36" s="34">
        <v>1</v>
      </c>
      <c r="H36" s="19">
        <v>0</v>
      </c>
      <c r="I36" s="46"/>
      <c r="J36" s="47">
        <f t="shared" si="1"/>
        <v>81</v>
      </c>
      <c r="K36" s="50"/>
      <c r="L36" s="50"/>
      <c r="M36" s="50"/>
      <c r="N36" s="50">
        <v>50</v>
      </c>
      <c r="O36" s="42"/>
      <c r="P36" s="43">
        <f t="shared" si="0"/>
        <v>27.0365129007037</v>
      </c>
      <c r="Q36" s="42" t="s">
        <v>32</v>
      </c>
    </row>
    <row r="37" ht="15" spans="1:17">
      <c r="A37" s="15">
        <v>32</v>
      </c>
      <c r="B37" s="19" t="s">
        <v>157</v>
      </c>
      <c r="C37" s="19" t="s">
        <v>158</v>
      </c>
      <c r="D37" s="47"/>
      <c r="E37" s="47"/>
      <c r="F37" s="47"/>
      <c r="G37" s="34">
        <v>3</v>
      </c>
      <c r="H37" s="47">
        <v>0.75</v>
      </c>
      <c r="I37" s="47"/>
      <c r="J37" s="47">
        <f t="shared" si="1"/>
        <v>83.75</v>
      </c>
      <c r="K37" s="52">
        <v>30</v>
      </c>
      <c r="L37" s="52">
        <v>3</v>
      </c>
      <c r="M37" s="52"/>
      <c r="N37" s="52"/>
      <c r="O37" s="42"/>
      <c r="P37" s="43">
        <f t="shared" si="0"/>
        <v>26.9310985144644</v>
      </c>
      <c r="Q37" s="42" t="s">
        <v>32</v>
      </c>
    </row>
    <row r="38" ht="15" spans="1:17">
      <c r="A38" s="15">
        <v>33</v>
      </c>
      <c r="B38" s="16" t="s">
        <v>159</v>
      </c>
      <c r="C38" s="16" t="s">
        <v>160</v>
      </c>
      <c r="D38" s="46"/>
      <c r="E38" s="46"/>
      <c r="F38" s="46"/>
      <c r="G38" s="34">
        <v>2</v>
      </c>
      <c r="H38" s="19">
        <v>0</v>
      </c>
      <c r="I38" s="46"/>
      <c r="J38" s="47">
        <f t="shared" si="1"/>
        <v>82</v>
      </c>
      <c r="K38" s="50">
        <v>30</v>
      </c>
      <c r="L38" s="50">
        <v>12</v>
      </c>
      <c r="M38" s="50"/>
      <c r="N38" s="50"/>
      <c r="O38" s="42"/>
      <c r="P38" s="43">
        <f t="shared" si="0"/>
        <v>26.8986708365911</v>
      </c>
      <c r="Q38" s="42" t="s">
        <v>32</v>
      </c>
    </row>
    <row r="39" ht="15" spans="1:17">
      <c r="A39" s="15">
        <v>34</v>
      </c>
      <c r="B39" s="19" t="s">
        <v>161</v>
      </c>
      <c r="C39" s="19" t="s">
        <v>162</v>
      </c>
      <c r="D39" s="47"/>
      <c r="E39" s="47">
        <v>2</v>
      </c>
      <c r="F39" s="47"/>
      <c r="G39" s="34">
        <v>2</v>
      </c>
      <c r="H39" s="47">
        <v>4.75</v>
      </c>
      <c r="I39" s="47"/>
      <c r="J39" s="47">
        <f t="shared" si="1"/>
        <v>88.75</v>
      </c>
      <c r="K39" s="52"/>
      <c r="L39" s="52">
        <v>3.5</v>
      </c>
      <c r="M39" s="52"/>
      <c r="N39" s="52"/>
      <c r="O39" s="42"/>
      <c r="P39" s="43">
        <f t="shared" si="0"/>
        <v>26.8165559030493</v>
      </c>
      <c r="Q39" s="42" t="s">
        <v>32</v>
      </c>
    </row>
    <row r="40" ht="15" spans="1:17">
      <c r="A40" s="15">
        <v>35</v>
      </c>
      <c r="B40" s="19" t="s">
        <v>163</v>
      </c>
      <c r="C40" s="19" t="s">
        <v>164</v>
      </c>
      <c r="D40" s="47"/>
      <c r="E40" s="48">
        <v>2</v>
      </c>
      <c r="F40" s="47"/>
      <c r="G40" s="34">
        <v>3</v>
      </c>
      <c r="H40" s="47">
        <v>0</v>
      </c>
      <c r="I40" s="47">
        <v>3</v>
      </c>
      <c r="J40" s="47">
        <f t="shared" si="1"/>
        <v>88</v>
      </c>
      <c r="K40" s="52"/>
      <c r="L40" s="52"/>
      <c r="M40" s="52">
        <v>6</v>
      </c>
      <c r="N40" s="52"/>
      <c r="O40" s="42"/>
      <c r="P40" s="43">
        <f t="shared" si="0"/>
        <v>26.7283815480844</v>
      </c>
      <c r="Q40" s="42" t="s">
        <v>32</v>
      </c>
    </row>
    <row r="41" ht="15" spans="1:17">
      <c r="A41" s="15">
        <v>36</v>
      </c>
      <c r="B41" s="16" t="s">
        <v>165</v>
      </c>
      <c r="C41" s="16" t="s">
        <v>166</v>
      </c>
      <c r="D41" s="46"/>
      <c r="E41" s="46">
        <v>2</v>
      </c>
      <c r="F41" s="46"/>
      <c r="G41" s="34">
        <v>2</v>
      </c>
      <c r="H41" s="19">
        <v>0</v>
      </c>
      <c r="I41" s="46"/>
      <c r="J41" s="47">
        <f t="shared" si="1"/>
        <v>84</v>
      </c>
      <c r="K41" s="50"/>
      <c r="L41" s="50">
        <v>3</v>
      </c>
      <c r="M41" s="50">
        <v>10</v>
      </c>
      <c r="N41" s="50">
        <v>10</v>
      </c>
      <c r="O41" s="42"/>
      <c r="P41" s="43">
        <f t="shared" si="0"/>
        <v>26.4587959343237</v>
      </c>
      <c r="Q41" s="42" t="s">
        <v>32</v>
      </c>
    </row>
    <row r="42" ht="15" spans="1:17">
      <c r="A42" s="15">
        <v>37</v>
      </c>
      <c r="B42" s="16" t="s">
        <v>167</v>
      </c>
      <c r="C42" s="16" t="s">
        <v>168</v>
      </c>
      <c r="D42" s="46"/>
      <c r="E42" s="46">
        <v>2</v>
      </c>
      <c r="F42" s="46"/>
      <c r="G42" s="34">
        <v>3</v>
      </c>
      <c r="H42" s="19">
        <v>0</v>
      </c>
      <c r="I42" s="46"/>
      <c r="J42" s="47">
        <f t="shared" si="1"/>
        <v>85</v>
      </c>
      <c r="K42" s="50"/>
      <c r="L42" s="50">
        <v>11.333</v>
      </c>
      <c r="M42" s="50">
        <v>2.5</v>
      </c>
      <c r="N42" s="50"/>
      <c r="O42" s="42"/>
      <c r="P42" s="43">
        <f t="shared" si="0"/>
        <v>26.2570836591087</v>
      </c>
      <c r="Q42" s="42" t="s">
        <v>32</v>
      </c>
    </row>
    <row r="43" ht="15" spans="1:17">
      <c r="A43" s="15">
        <v>38</v>
      </c>
      <c r="B43" s="16" t="s">
        <v>169</v>
      </c>
      <c r="C43" s="16" t="s">
        <v>170</v>
      </c>
      <c r="D43" s="46">
        <v>1.5</v>
      </c>
      <c r="E43" s="46">
        <v>2</v>
      </c>
      <c r="F43" s="46"/>
      <c r="G43" s="34">
        <v>1</v>
      </c>
      <c r="H43" s="19">
        <v>0</v>
      </c>
      <c r="I43" s="46">
        <v>3</v>
      </c>
      <c r="J43" s="47">
        <f t="shared" si="1"/>
        <v>87.5</v>
      </c>
      <c r="K43" s="50"/>
      <c r="L43" s="50"/>
      <c r="M43" s="50"/>
      <c r="N43" s="50"/>
      <c r="O43" s="42"/>
      <c r="P43" s="43">
        <f t="shared" si="0"/>
        <v>26.25</v>
      </c>
      <c r="Q43" s="42" t="s">
        <v>65</v>
      </c>
    </row>
    <row r="44" ht="15" spans="1:17">
      <c r="A44" s="15">
        <v>39</v>
      </c>
      <c r="B44" s="16" t="s">
        <v>171</v>
      </c>
      <c r="C44" s="16" t="s">
        <v>172</v>
      </c>
      <c r="D44" s="46"/>
      <c r="E44" s="46"/>
      <c r="F44" s="46"/>
      <c r="G44" s="34">
        <v>3</v>
      </c>
      <c r="H44" s="19">
        <v>1</v>
      </c>
      <c r="I44" s="46">
        <v>3</v>
      </c>
      <c r="J44" s="47">
        <f t="shared" si="1"/>
        <v>87</v>
      </c>
      <c r="K44" s="50"/>
      <c r="L44" s="50"/>
      <c r="M44" s="50"/>
      <c r="N44" s="50"/>
      <c r="O44" s="42"/>
      <c r="P44" s="43">
        <f t="shared" si="0"/>
        <v>26.1</v>
      </c>
      <c r="Q44" s="42" t="s">
        <v>65</v>
      </c>
    </row>
    <row r="45" s="2" customFormat="1" ht="15" spans="1:17">
      <c r="A45" s="15">
        <v>40</v>
      </c>
      <c r="B45" s="16" t="s">
        <v>173</v>
      </c>
      <c r="C45" s="16" t="s">
        <v>174</v>
      </c>
      <c r="D45" s="46"/>
      <c r="E45" s="46"/>
      <c r="F45" s="46"/>
      <c r="G45" s="34">
        <v>3</v>
      </c>
      <c r="H45" s="19">
        <v>0</v>
      </c>
      <c r="I45" s="46">
        <v>3</v>
      </c>
      <c r="J45" s="47">
        <f t="shared" si="1"/>
        <v>86</v>
      </c>
      <c r="K45" s="50"/>
      <c r="L45" s="50">
        <v>3</v>
      </c>
      <c r="M45" s="50"/>
      <c r="N45" s="50"/>
      <c r="O45" s="42"/>
      <c r="P45" s="43">
        <f t="shared" si="0"/>
        <v>25.9641907740422</v>
      </c>
      <c r="Q45" s="42" t="s">
        <v>65</v>
      </c>
    </row>
    <row r="46" ht="15" spans="1:17">
      <c r="A46" s="15">
        <v>41</v>
      </c>
      <c r="B46" s="16" t="s">
        <v>175</v>
      </c>
      <c r="C46" s="16" t="s">
        <v>176</v>
      </c>
      <c r="D46" s="46"/>
      <c r="E46" s="46"/>
      <c r="F46" s="46"/>
      <c r="G46" s="34">
        <v>4</v>
      </c>
      <c r="H46" s="19">
        <v>0</v>
      </c>
      <c r="I46" s="46"/>
      <c r="J46" s="47">
        <f t="shared" si="1"/>
        <v>84</v>
      </c>
      <c r="K46" s="50"/>
      <c r="L46" s="50">
        <v>1.333</v>
      </c>
      <c r="M46" s="50"/>
      <c r="N46" s="50">
        <v>10</v>
      </c>
      <c r="O46" s="42"/>
      <c r="P46" s="43">
        <f t="shared" si="0"/>
        <v>25.8202580140735</v>
      </c>
      <c r="Q46" s="42" t="s">
        <v>65</v>
      </c>
    </row>
    <row r="47" ht="15" spans="1:17">
      <c r="A47" s="15">
        <v>42</v>
      </c>
      <c r="B47" s="16" t="s">
        <v>177</v>
      </c>
      <c r="C47" s="16" t="s">
        <v>178</v>
      </c>
      <c r="D47" s="46"/>
      <c r="E47" s="46"/>
      <c r="F47" s="46"/>
      <c r="G47" s="34">
        <v>4</v>
      </c>
      <c r="H47" s="19">
        <v>0</v>
      </c>
      <c r="I47" s="46"/>
      <c r="J47" s="47">
        <f t="shared" si="1"/>
        <v>84</v>
      </c>
      <c r="K47" s="50"/>
      <c r="L47" s="50">
        <v>6</v>
      </c>
      <c r="M47" s="50"/>
      <c r="N47" s="50"/>
      <c r="O47" s="42"/>
      <c r="P47" s="43">
        <f t="shared" si="0"/>
        <v>25.5283815480844</v>
      </c>
      <c r="Q47" s="42" t="s">
        <v>65</v>
      </c>
    </row>
    <row r="48" ht="15" spans="1:17">
      <c r="A48" s="15">
        <v>43</v>
      </c>
      <c r="B48" s="19" t="s">
        <v>179</v>
      </c>
      <c r="C48" s="19" t="s">
        <v>180</v>
      </c>
      <c r="D48" s="47"/>
      <c r="E48" s="47">
        <v>2</v>
      </c>
      <c r="F48" s="47"/>
      <c r="G48" s="34">
        <v>3</v>
      </c>
      <c r="H48" s="47">
        <v>0</v>
      </c>
      <c r="I48" s="47"/>
      <c r="J48" s="47">
        <f t="shared" si="1"/>
        <v>85</v>
      </c>
      <c r="K48" s="51"/>
      <c r="L48" s="51"/>
      <c r="M48" s="51"/>
      <c r="N48" s="51"/>
      <c r="O48" s="42"/>
      <c r="P48" s="43">
        <f t="shared" si="0"/>
        <v>25.5</v>
      </c>
      <c r="Q48" s="42" t="s">
        <v>65</v>
      </c>
    </row>
    <row r="49" ht="15" spans="1:17">
      <c r="A49" s="15">
        <v>44</v>
      </c>
      <c r="B49" s="19" t="s">
        <v>181</v>
      </c>
      <c r="C49" s="19" t="s">
        <v>182</v>
      </c>
      <c r="D49" s="47"/>
      <c r="E49" s="47">
        <v>2</v>
      </c>
      <c r="F49" s="47"/>
      <c r="G49" s="34">
        <v>3</v>
      </c>
      <c r="H49" s="47">
        <v>0</v>
      </c>
      <c r="I49" s="47"/>
      <c r="J49" s="47">
        <f t="shared" si="1"/>
        <v>85</v>
      </c>
      <c r="K49" s="52"/>
      <c r="L49" s="52"/>
      <c r="M49" s="52"/>
      <c r="N49" s="52"/>
      <c r="O49" s="42"/>
      <c r="P49" s="43">
        <f t="shared" si="0"/>
        <v>25.5</v>
      </c>
      <c r="Q49" s="42" t="s">
        <v>65</v>
      </c>
    </row>
    <row r="50" ht="15" spans="1:17">
      <c r="A50" s="15">
        <v>45</v>
      </c>
      <c r="B50" s="19" t="s">
        <v>183</v>
      </c>
      <c r="C50" s="19" t="s">
        <v>184</v>
      </c>
      <c r="D50" s="47"/>
      <c r="E50" s="47">
        <v>2</v>
      </c>
      <c r="F50" s="47"/>
      <c r="G50" s="34">
        <v>1</v>
      </c>
      <c r="H50" s="47">
        <v>1</v>
      </c>
      <c r="I50" s="47"/>
      <c r="J50" s="47">
        <f t="shared" si="1"/>
        <v>84</v>
      </c>
      <c r="K50" s="52"/>
      <c r="L50" s="52">
        <v>1.1</v>
      </c>
      <c r="M50" s="52">
        <v>2.5</v>
      </c>
      <c r="N50" s="52"/>
      <c r="O50" s="42"/>
      <c r="P50" s="43">
        <f t="shared" si="0"/>
        <v>25.3970289288507</v>
      </c>
      <c r="Q50" s="42" t="s">
        <v>65</v>
      </c>
    </row>
    <row r="51" ht="15" spans="1:17">
      <c r="A51" s="15">
        <v>46</v>
      </c>
      <c r="B51" s="16" t="s">
        <v>185</v>
      </c>
      <c r="C51" s="16" t="s">
        <v>186</v>
      </c>
      <c r="D51" s="46"/>
      <c r="E51" s="46"/>
      <c r="F51" s="46"/>
      <c r="G51" s="34">
        <v>2</v>
      </c>
      <c r="H51" s="19">
        <v>1.25</v>
      </c>
      <c r="I51" s="46"/>
      <c r="J51" s="47">
        <f t="shared" si="1"/>
        <v>83.25</v>
      </c>
      <c r="K51" s="50"/>
      <c r="L51" s="50">
        <v>6.6</v>
      </c>
      <c r="M51" s="50"/>
      <c r="N51" s="50"/>
      <c r="O51" s="42"/>
      <c r="P51" s="43">
        <f t="shared" si="0"/>
        <v>25.3362197028929</v>
      </c>
      <c r="Q51" s="42" t="s">
        <v>65</v>
      </c>
    </row>
    <row r="52" ht="15" spans="1:17">
      <c r="A52" s="15">
        <v>47</v>
      </c>
      <c r="B52" s="19" t="s">
        <v>187</v>
      </c>
      <c r="C52" s="19" t="s">
        <v>188</v>
      </c>
      <c r="D52" s="47"/>
      <c r="E52" s="47"/>
      <c r="F52" s="47"/>
      <c r="G52" s="34">
        <v>1</v>
      </c>
      <c r="H52" s="47">
        <v>0</v>
      </c>
      <c r="I52" s="47">
        <v>3</v>
      </c>
      <c r="J52" s="47">
        <f t="shared" si="1"/>
        <v>84</v>
      </c>
      <c r="K52" s="51"/>
      <c r="L52" s="51"/>
      <c r="M52" s="51"/>
      <c r="N52" s="51"/>
      <c r="O52" s="42"/>
      <c r="P52" s="43">
        <f t="shared" si="0"/>
        <v>25.2</v>
      </c>
      <c r="Q52" s="42" t="s">
        <v>65</v>
      </c>
    </row>
    <row r="53" ht="15" spans="1:17">
      <c r="A53" s="15">
        <v>48</v>
      </c>
      <c r="B53" s="19" t="s">
        <v>189</v>
      </c>
      <c r="C53" s="19" t="s">
        <v>190</v>
      </c>
      <c r="D53" s="47"/>
      <c r="E53" s="47"/>
      <c r="F53" s="47"/>
      <c r="G53" s="34">
        <v>1</v>
      </c>
      <c r="H53" s="47">
        <v>0</v>
      </c>
      <c r="I53" s="47"/>
      <c r="J53" s="47">
        <f t="shared" si="1"/>
        <v>81</v>
      </c>
      <c r="K53" s="52"/>
      <c r="L53" s="52">
        <v>12</v>
      </c>
      <c r="M53" s="52"/>
      <c r="N53" s="52"/>
      <c r="O53" s="42"/>
      <c r="P53" s="43">
        <f t="shared" si="0"/>
        <v>24.9567630961689</v>
      </c>
      <c r="Q53" s="42" t="s">
        <v>65</v>
      </c>
    </row>
    <row r="54" ht="15" spans="1:17">
      <c r="A54" s="15">
        <v>49</v>
      </c>
      <c r="B54" s="16" t="s">
        <v>191</v>
      </c>
      <c r="C54" s="16" t="s">
        <v>192</v>
      </c>
      <c r="D54" s="46"/>
      <c r="E54" s="46"/>
      <c r="F54" s="46"/>
      <c r="G54" s="34">
        <v>3</v>
      </c>
      <c r="H54" s="19">
        <v>0</v>
      </c>
      <c r="I54" s="46"/>
      <c r="J54" s="47">
        <f t="shared" si="1"/>
        <v>83</v>
      </c>
      <c r="K54" s="50"/>
      <c r="L54" s="50"/>
      <c r="M54" s="50"/>
      <c r="N54" s="50"/>
      <c r="O54" s="42"/>
      <c r="P54" s="43">
        <f t="shared" si="0"/>
        <v>24.9</v>
      </c>
      <c r="Q54" s="42" t="s">
        <v>65</v>
      </c>
    </row>
    <row r="55" ht="15" spans="1:17">
      <c r="A55" s="15">
        <v>50</v>
      </c>
      <c r="B55" s="19" t="s">
        <v>193</v>
      </c>
      <c r="C55" s="19" t="s">
        <v>194</v>
      </c>
      <c r="D55" s="47"/>
      <c r="E55" s="47"/>
      <c r="F55" s="47"/>
      <c r="G55" s="34">
        <v>2</v>
      </c>
      <c r="H55" s="47">
        <v>0.75</v>
      </c>
      <c r="I55" s="47"/>
      <c r="J55" s="47">
        <f t="shared" si="1"/>
        <v>82.75</v>
      </c>
      <c r="K55" s="51"/>
      <c r="L55" s="51"/>
      <c r="M55" s="51"/>
      <c r="N55" s="51"/>
      <c r="O55" s="42"/>
      <c r="P55" s="43">
        <f t="shared" si="0"/>
        <v>24.825</v>
      </c>
      <c r="Q55" s="42" t="s">
        <v>65</v>
      </c>
    </row>
    <row r="56" ht="15" spans="1:17">
      <c r="A56" s="15">
        <v>51</v>
      </c>
      <c r="B56" s="19" t="s">
        <v>195</v>
      </c>
      <c r="C56" s="19" t="s">
        <v>196</v>
      </c>
      <c r="D56" s="47"/>
      <c r="E56" s="47"/>
      <c r="F56" s="47"/>
      <c r="G56" s="34">
        <v>1</v>
      </c>
      <c r="H56" s="47">
        <v>0</v>
      </c>
      <c r="I56" s="47"/>
      <c r="J56" s="47">
        <f t="shared" si="1"/>
        <v>81</v>
      </c>
      <c r="K56" s="52"/>
      <c r="L56" s="52">
        <v>9</v>
      </c>
      <c r="M56" s="52"/>
      <c r="N56" s="52"/>
      <c r="O56" s="42"/>
      <c r="P56" s="43">
        <f t="shared" si="0"/>
        <v>24.7925723221267</v>
      </c>
      <c r="Q56" s="42" t="s">
        <v>65</v>
      </c>
    </row>
    <row r="57" ht="15" spans="1:17">
      <c r="A57" s="15">
        <v>52</v>
      </c>
      <c r="B57" s="19" t="s">
        <v>197</v>
      </c>
      <c r="C57" s="19" t="s">
        <v>198</v>
      </c>
      <c r="D57" s="47"/>
      <c r="E57" s="47"/>
      <c r="F57" s="47"/>
      <c r="G57" s="34">
        <v>2</v>
      </c>
      <c r="H57" s="47">
        <v>0</v>
      </c>
      <c r="I57" s="47"/>
      <c r="J57" s="47">
        <f t="shared" si="1"/>
        <v>82</v>
      </c>
      <c r="K57" s="52"/>
      <c r="L57" s="52">
        <v>3.4</v>
      </c>
      <c r="M57" s="52"/>
      <c r="N57" s="52"/>
      <c r="O57" s="42"/>
      <c r="P57" s="43">
        <f t="shared" si="0"/>
        <v>24.7860828772478</v>
      </c>
      <c r="Q57" s="42" t="s">
        <v>65</v>
      </c>
    </row>
    <row r="58" ht="15" spans="1:17">
      <c r="A58" s="15">
        <v>53</v>
      </c>
      <c r="B58" s="19" t="s">
        <v>199</v>
      </c>
      <c r="C58" s="19" t="s">
        <v>200</v>
      </c>
      <c r="D58" s="47"/>
      <c r="E58" s="47"/>
      <c r="F58" s="47"/>
      <c r="G58" s="34">
        <v>2</v>
      </c>
      <c r="H58" s="47">
        <v>0</v>
      </c>
      <c r="I58" s="47"/>
      <c r="J58" s="47">
        <f t="shared" si="1"/>
        <v>82</v>
      </c>
      <c r="K58" s="51"/>
      <c r="L58" s="51"/>
      <c r="M58" s="51"/>
      <c r="N58" s="51"/>
      <c r="O58" s="42"/>
      <c r="P58" s="43">
        <f t="shared" si="0"/>
        <v>24.6</v>
      </c>
      <c r="Q58" s="42" t="s">
        <v>65</v>
      </c>
    </row>
    <row r="59" ht="15" spans="1:17">
      <c r="A59" s="15">
        <v>54</v>
      </c>
      <c r="B59" s="19" t="s">
        <v>201</v>
      </c>
      <c r="C59" s="19" t="s">
        <v>202</v>
      </c>
      <c r="D59" s="47"/>
      <c r="E59" s="47"/>
      <c r="F59" s="47"/>
      <c r="G59" s="34">
        <v>2</v>
      </c>
      <c r="H59" s="47">
        <v>0</v>
      </c>
      <c r="I59" s="47"/>
      <c r="J59" s="47">
        <f t="shared" si="1"/>
        <v>82</v>
      </c>
      <c r="K59" s="52"/>
      <c r="L59" s="52"/>
      <c r="M59" s="52"/>
      <c r="N59" s="52"/>
      <c r="O59" s="42"/>
      <c r="P59" s="43">
        <f t="shared" si="0"/>
        <v>24.6</v>
      </c>
      <c r="Q59" s="42" t="s">
        <v>65</v>
      </c>
    </row>
    <row r="60" ht="15" spans="1:17">
      <c r="A60" s="15">
        <v>55</v>
      </c>
      <c r="B60" s="16" t="s">
        <v>203</v>
      </c>
      <c r="C60" s="16" t="s">
        <v>204</v>
      </c>
      <c r="D60" s="46"/>
      <c r="E60" s="46"/>
      <c r="F60" s="46"/>
      <c r="G60" s="34">
        <v>2</v>
      </c>
      <c r="H60" s="19">
        <v>0</v>
      </c>
      <c r="I60" s="46"/>
      <c r="J60" s="47">
        <f t="shared" si="1"/>
        <v>82</v>
      </c>
      <c r="K60" s="50"/>
      <c r="L60" s="50"/>
      <c r="M60" s="50"/>
      <c r="N60" s="50"/>
      <c r="O60" s="42"/>
      <c r="P60" s="43">
        <f t="shared" si="0"/>
        <v>24.6</v>
      </c>
      <c r="Q60" s="42" t="s">
        <v>65</v>
      </c>
    </row>
    <row r="61" ht="15" spans="1:17">
      <c r="A61" s="15">
        <v>56</v>
      </c>
      <c r="B61" s="16" t="s">
        <v>205</v>
      </c>
      <c r="C61" s="16" t="s">
        <v>206</v>
      </c>
      <c r="D61" s="46"/>
      <c r="E61" s="46"/>
      <c r="F61" s="46"/>
      <c r="G61" s="34">
        <v>2</v>
      </c>
      <c r="H61" s="19">
        <v>0</v>
      </c>
      <c r="I61" s="46"/>
      <c r="J61" s="47">
        <f t="shared" si="1"/>
        <v>82</v>
      </c>
      <c r="K61" s="50"/>
      <c r="L61" s="50"/>
      <c r="M61" s="50"/>
      <c r="N61" s="50"/>
      <c r="O61" s="42"/>
      <c r="P61" s="43">
        <f t="shared" si="0"/>
        <v>24.6</v>
      </c>
      <c r="Q61" s="42" t="s">
        <v>65</v>
      </c>
    </row>
    <row r="62" ht="15" spans="1:17">
      <c r="A62" s="15">
        <v>57</v>
      </c>
      <c r="B62" s="16" t="s">
        <v>207</v>
      </c>
      <c r="C62" s="16" t="s">
        <v>208</v>
      </c>
      <c r="D62" s="46"/>
      <c r="E62" s="46"/>
      <c r="F62" s="46"/>
      <c r="G62" s="34">
        <v>1</v>
      </c>
      <c r="H62" s="19">
        <v>0</v>
      </c>
      <c r="I62" s="46"/>
      <c r="J62" s="47">
        <f t="shared" si="1"/>
        <v>81</v>
      </c>
      <c r="K62" s="50"/>
      <c r="L62" s="50">
        <v>0.25</v>
      </c>
      <c r="M62" s="50"/>
      <c r="N62" s="50"/>
      <c r="O62" s="42"/>
      <c r="P62" s="43">
        <f t="shared" si="0"/>
        <v>24.3136825645035</v>
      </c>
      <c r="Q62" s="42" t="s">
        <v>65</v>
      </c>
    </row>
    <row r="63" ht="15" spans="1:17">
      <c r="A63" s="15">
        <v>58</v>
      </c>
      <c r="B63" s="19" t="s">
        <v>209</v>
      </c>
      <c r="C63" s="19" t="s">
        <v>210</v>
      </c>
      <c r="D63" s="47"/>
      <c r="E63" s="47"/>
      <c r="F63" s="47"/>
      <c r="G63" s="34">
        <v>1</v>
      </c>
      <c r="H63" s="47">
        <v>0</v>
      </c>
      <c r="I63" s="47"/>
      <c r="J63" s="47">
        <f t="shared" si="1"/>
        <v>81</v>
      </c>
      <c r="K63" s="51"/>
      <c r="L63" s="51"/>
      <c r="M63" s="51"/>
      <c r="N63" s="51"/>
      <c r="O63" s="42"/>
      <c r="P63" s="43">
        <f t="shared" si="0"/>
        <v>24.3</v>
      </c>
      <c r="Q63" s="42" t="s">
        <v>65</v>
      </c>
    </row>
    <row r="64" ht="15" spans="1:17">
      <c r="A64" s="15">
        <v>59</v>
      </c>
      <c r="B64" s="19" t="s">
        <v>211</v>
      </c>
      <c r="C64" s="19" t="s">
        <v>212</v>
      </c>
      <c r="D64" s="47"/>
      <c r="E64" s="47"/>
      <c r="F64" s="47"/>
      <c r="G64" s="34">
        <v>1</v>
      </c>
      <c r="H64" s="47">
        <v>0</v>
      </c>
      <c r="I64" s="47"/>
      <c r="J64" s="47">
        <f t="shared" si="1"/>
        <v>81</v>
      </c>
      <c r="K64" s="52"/>
      <c r="L64" s="52"/>
      <c r="M64" s="52"/>
      <c r="N64" s="52"/>
      <c r="O64" s="42"/>
      <c r="P64" s="43">
        <f t="shared" si="0"/>
        <v>24.3</v>
      </c>
      <c r="Q64" s="42" t="s">
        <v>65</v>
      </c>
    </row>
    <row r="65" ht="15" spans="1:17">
      <c r="A65" s="15">
        <v>60</v>
      </c>
      <c r="B65" s="16" t="s">
        <v>213</v>
      </c>
      <c r="C65" s="16" t="s">
        <v>214</v>
      </c>
      <c r="D65" s="46"/>
      <c r="E65" s="46"/>
      <c r="F65" s="46"/>
      <c r="G65" s="34">
        <v>1</v>
      </c>
      <c r="H65" s="19">
        <v>0</v>
      </c>
      <c r="I65" s="46"/>
      <c r="J65" s="47">
        <f t="shared" si="1"/>
        <v>81</v>
      </c>
      <c r="K65" s="50"/>
      <c r="L65" s="50"/>
      <c r="M65" s="50"/>
      <c r="N65" s="50"/>
      <c r="O65" s="42"/>
      <c r="P65" s="43">
        <f t="shared" si="0"/>
        <v>24.3</v>
      </c>
      <c r="Q65" s="42" t="s">
        <v>65</v>
      </c>
    </row>
    <row r="66" ht="15" spans="1:17">
      <c r="A66" s="15">
        <v>61</v>
      </c>
      <c r="B66" s="16" t="s">
        <v>215</v>
      </c>
      <c r="C66" s="16" t="s">
        <v>216</v>
      </c>
      <c r="D66" s="46"/>
      <c r="E66" s="46"/>
      <c r="F66" s="46"/>
      <c r="G66" s="34">
        <v>1</v>
      </c>
      <c r="H66" s="19">
        <v>0</v>
      </c>
      <c r="I66" s="46"/>
      <c r="J66" s="47">
        <f t="shared" si="1"/>
        <v>81</v>
      </c>
      <c r="K66" s="50"/>
      <c r="L66" s="50"/>
      <c r="M66" s="50"/>
      <c r="N66" s="50"/>
      <c r="O66" s="42"/>
      <c r="P66" s="43">
        <f t="shared" si="0"/>
        <v>24.3</v>
      </c>
      <c r="Q66" s="42" t="s">
        <v>65</v>
      </c>
    </row>
    <row r="67" ht="15" spans="1:17">
      <c r="A67" s="15">
        <v>62</v>
      </c>
      <c r="B67" s="16" t="s">
        <v>217</v>
      </c>
      <c r="C67" s="16" t="s">
        <v>218</v>
      </c>
      <c r="D67" s="46"/>
      <c r="E67" s="46"/>
      <c r="F67" s="46"/>
      <c r="G67" s="34">
        <v>1</v>
      </c>
      <c r="H67" s="19">
        <v>0</v>
      </c>
      <c r="I67" s="46"/>
      <c r="J67" s="47">
        <f t="shared" si="1"/>
        <v>81</v>
      </c>
      <c r="K67" s="50"/>
      <c r="L67" s="50"/>
      <c r="M67" s="50"/>
      <c r="N67" s="50"/>
      <c r="O67" s="42"/>
      <c r="P67" s="43">
        <f t="shared" si="0"/>
        <v>24.3</v>
      </c>
      <c r="Q67" s="42" t="s">
        <v>65</v>
      </c>
    </row>
  </sheetData>
  <sortState ref="B6:P67">
    <sortCondition ref="P6:P67" descending="1"/>
  </sortState>
  <mergeCells count="10">
    <mergeCell ref="B2:Q2"/>
    <mergeCell ref="B3:D3"/>
    <mergeCell ref="P3:Q3"/>
    <mergeCell ref="D4:J4"/>
    <mergeCell ref="K4:O4"/>
    <mergeCell ref="A4:A5"/>
    <mergeCell ref="B4:B5"/>
    <mergeCell ref="C4:C5"/>
    <mergeCell ref="P4:P5"/>
    <mergeCell ref="Q4:Q5"/>
  </mergeCells>
  <pageMargins left="0.751388888888889" right="0.751388888888889" top="1" bottom="1" header="0.5" footer="0.5"/>
  <pageSetup paperSize="9" scale="75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zoomScale="85" zoomScaleNormal="85" topLeftCell="A4" workbookViewId="0">
      <selection activeCell="R13" sqref="R13"/>
    </sheetView>
  </sheetViews>
  <sheetFormatPr defaultColWidth="9" defaultRowHeight="14.4"/>
  <cols>
    <col min="1" max="1" width="5.66666666666667" style="4" customWidth="1"/>
    <col min="2" max="2" width="15.2222222222222" style="4" customWidth="1"/>
    <col min="3" max="3" width="7.66666666666667" style="4" customWidth="1"/>
    <col min="4" max="6" width="10.7777777777778" style="4" customWidth="1"/>
    <col min="7" max="7" width="8.77777777777778" style="4" customWidth="1"/>
    <col min="8" max="8" width="10.7777777777778" style="4" customWidth="1"/>
    <col min="9" max="9" width="8.77777777777778" style="4" customWidth="1"/>
    <col min="10" max="10" width="6.66666666666667" style="36" customWidth="1"/>
    <col min="11" max="12" width="8.77777777777778" style="4" customWidth="1"/>
    <col min="13" max="13" width="10.5555555555556" style="4" customWidth="1"/>
    <col min="14" max="15" width="8.77777777777778" style="4" customWidth="1"/>
    <col min="16" max="16" width="9.77777777777778" style="4" customWidth="1"/>
    <col min="17" max="17" width="10.7777777777778" style="4" customWidth="1"/>
    <col min="18" max="16384" width="9" style="4"/>
  </cols>
  <sheetData>
    <row r="1" ht="17.4" spans="2:17">
      <c r="B1" s="5" t="s">
        <v>88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ht="17.4" spans="2:17">
      <c r="B2" s="7" t="s">
        <v>89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ht="15.6" spans="2:17">
      <c r="B3" s="8" t="s">
        <v>90</v>
      </c>
      <c r="C3" s="8"/>
      <c r="D3" s="8"/>
      <c r="E3" s="8"/>
      <c r="F3" s="8"/>
      <c r="G3" s="8"/>
      <c r="H3" s="8"/>
      <c r="I3" s="8"/>
      <c r="J3" s="8"/>
      <c r="K3" s="25"/>
      <c r="L3" s="25"/>
      <c r="M3" s="25"/>
      <c r="N3" s="25"/>
      <c r="O3" s="25"/>
      <c r="P3" s="8" t="s">
        <v>91</v>
      </c>
      <c r="Q3" s="8"/>
    </row>
    <row r="4" spans="1:17">
      <c r="A4" s="37" t="s">
        <v>4</v>
      </c>
      <c r="B4" s="27" t="s">
        <v>5</v>
      </c>
      <c r="C4" s="27" t="s">
        <v>6</v>
      </c>
      <c r="D4" s="14" t="s">
        <v>92</v>
      </c>
      <c r="E4" s="14"/>
      <c r="F4" s="14"/>
      <c r="G4" s="14"/>
      <c r="H4" s="14"/>
      <c r="I4" s="14"/>
      <c r="J4" s="14"/>
      <c r="K4" s="27" t="s">
        <v>93</v>
      </c>
      <c r="L4" s="27"/>
      <c r="M4" s="27"/>
      <c r="N4" s="27"/>
      <c r="O4" s="27"/>
      <c r="P4" s="27" t="s">
        <v>94</v>
      </c>
      <c r="Q4" s="27" t="s">
        <v>10</v>
      </c>
    </row>
    <row r="5" ht="43.2" spans="1:17">
      <c r="A5" s="37"/>
      <c r="B5" s="27"/>
      <c r="C5" s="27"/>
      <c r="D5" s="14" t="s">
        <v>11</v>
      </c>
      <c r="E5" s="14" t="s">
        <v>12</v>
      </c>
      <c r="F5" s="14" t="s">
        <v>13</v>
      </c>
      <c r="G5" s="14" t="s">
        <v>14</v>
      </c>
      <c r="H5" s="14" t="s">
        <v>15</v>
      </c>
      <c r="I5" s="14" t="s">
        <v>16</v>
      </c>
      <c r="J5" s="14" t="s">
        <v>17</v>
      </c>
      <c r="K5" s="27" t="s">
        <v>18</v>
      </c>
      <c r="L5" s="27" t="s">
        <v>19</v>
      </c>
      <c r="M5" s="27" t="s">
        <v>20</v>
      </c>
      <c r="N5" s="27" t="s">
        <v>21</v>
      </c>
      <c r="O5" s="27" t="s">
        <v>22</v>
      </c>
      <c r="P5" s="27"/>
      <c r="Q5" s="27"/>
    </row>
    <row r="6" ht="15" spans="1:17">
      <c r="A6" s="15">
        <v>1</v>
      </c>
      <c r="B6" s="19" t="s">
        <v>219</v>
      </c>
      <c r="C6" s="19" t="s">
        <v>220</v>
      </c>
      <c r="D6" s="28"/>
      <c r="E6" s="15">
        <v>2</v>
      </c>
      <c r="F6" s="15">
        <v>5</v>
      </c>
      <c r="G6" s="34">
        <v>1</v>
      </c>
      <c r="H6" s="16"/>
      <c r="I6" s="28"/>
      <c r="J6" s="40">
        <f t="shared" ref="J6:J31" si="0">SUM(D6:I6)+80</f>
        <v>88</v>
      </c>
      <c r="K6" s="41"/>
      <c r="L6" s="41">
        <v>30</v>
      </c>
      <c r="M6" s="41">
        <v>225.4615</v>
      </c>
      <c r="N6" s="41">
        <v>30</v>
      </c>
      <c r="O6" s="42"/>
      <c r="P6" s="43">
        <f t="shared" ref="P6:P31" si="1">70*(SUM(K6:O6)/285.46)+J6*0.3</f>
        <v>96.4003678273664</v>
      </c>
      <c r="Q6" s="42" t="s">
        <v>25</v>
      </c>
    </row>
    <row r="7" ht="15" spans="1:17">
      <c r="A7" s="15">
        <v>2</v>
      </c>
      <c r="B7" s="16" t="s">
        <v>221</v>
      </c>
      <c r="C7" s="16" t="s">
        <v>222</v>
      </c>
      <c r="D7" s="38"/>
      <c r="E7" s="28"/>
      <c r="F7" s="28">
        <v>5</v>
      </c>
      <c r="G7" s="34">
        <v>1</v>
      </c>
      <c r="H7" s="38"/>
      <c r="I7" s="38"/>
      <c r="J7" s="40">
        <f t="shared" si="0"/>
        <v>86</v>
      </c>
      <c r="K7" s="41">
        <v>270</v>
      </c>
      <c r="L7" s="41"/>
      <c r="M7" s="41"/>
      <c r="N7" s="41">
        <v>10</v>
      </c>
      <c r="O7" s="42"/>
      <c r="P7" s="43">
        <f t="shared" si="1"/>
        <v>94.461108386464</v>
      </c>
      <c r="Q7" s="42" t="s">
        <v>25</v>
      </c>
    </row>
    <row r="8" ht="15" spans="1:17">
      <c r="A8" s="15">
        <v>3</v>
      </c>
      <c r="B8" s="16" t="s">
        <v>223</v>
      </c>
      <c r="C8" s="16" t="s">
        <v>224</v>
      </c>
      <c r="D8" s="38"/>
      <c r="E8" s="28"/>
      <c r="F8" s="28"/>
      <c r="G8" s="34">
        <v>1</v>
      </c>
      <c r="H8" s="38"/>
      <c r="I8" s="38"/>
      <c r="J8" s="40">
        <f t="shared" si="0"/>
        <v>81</v>
      </c>
      <c r="K8" s="41">
        <v>270</v>
      </c>
      <c r="L8" s="41"/>
      <c r="M8" s="41"/>
      <c r="N8" s="41"/>
      <c r="O8" s="42"/>
      <c r="P8" s="43">
        <f t="shared" si="1"/>
        <v>90.5089259440902</v>
      </c>
      <c r="Q8" s="42" t="s">
        <v>25</v>
      </c>
    </row>
    <row r="9" s="4" customFormat="1" ht="15" spans="1:17">
      <c r="A9" s="15">
        <v>4</v>
      </c>
      <c r="B9" s="19" t="s">
        <v>225</v>
      </c>
      <c r="C9" s="19" t="s">
        <v>226</v>
      </c>
      <c r="D9" s="28"/>
      <c r="E9" s="28"/>
      <c r="F9" s="15">
        <v>5</v>
      </c>
      <c r="G9" s="34">
        <v>3</v>
      </c>
      <c r="H9" s="16"/>
      <c r="I9" s="28"/>
      <c r="J9" s="40">
        <f t="shared" si="0"/>
        <v>88</v>
      </c>
      <c r="K9" s="41">
        <v>210</v>
      </c>
      <c r="L9" s="41"/>
      <c r="M9" s="41"/>
      <c r="N9" s="41"/>
      <c r="O9" s="42"/>
      <c r="P9" s="43">
        <f t="shared" si="1"/>
        <v>77.895831289848</v>
      </c>
      <c r="Q9" s="42" t="s">
        <v>32</v>
      </c>
    </row>
    <row r="10" ht="15" spans="1:17">
      <c r="A10" s="15">
        <v>5</v>
      </c>
      <c r="B10" s="19" t="s">
        <v>227</v>
      </c>
      <c r="C10" s="19" t="s">
        <v>228</v>
      </c>
      <c r="D10" s="28"/>
      <c r="E10" s="28"/>
      <c r="F10" s="28"/>
      <c r="G10" s="34">
        <v>3</v>
      </c>
      <c r="H10" s="16"/>
      <c r="I10" s="28"/>
      <c r="J10" s="40">
        <f t="shared" si="0"/>
        <v>83</v>
      </c>
      <c r="K10" s="41">
        <v>120</v>
      </c>
      <c r="L10" s="41">
        <v>1</v>
      </c>
      <c r="M10" s="41">
        <v>1.5</v>
      </c>
      <c r="N10" s="41">
        <v>30</v>
      </c>
      <c r="O10" s="42"/>
      <c r="P10" s="43">
        <f t="shared" si="1"/>
        <v>62.2957822461991</v>
      </c>
      <c r="Q10" s="42" t="s">
        <v>32</v>
      </c>
    </row>
    <row r="11" ht="15" spans="1:17">
      <c r="A11" s="15">
        <v>6</v>
      </c>
      <c r="B11" s="16" t="s">
        <v>229</v>
      </c>
      <c r="C11" s="16" t="s">
        <v>230</v>
      </c>
      <c r="D11" s="38"/>
      <c r="E11" s="28"/>
      <c r="F11" s="28">
        <v>5</v>
      </c>
      <c r="G11" s="34">
        <v>1</v>
      </c>
      <c r="H11" s="38"/>
      <c r="I11" s="38"/>
      <c r="J11" s="40">
        <f t="shared" si="0"/>
        <v>86</v>
      </c>
      <c r="K11" s="41">
        <v>90</v>
      </c>
      <c r="L11" s="41">
        <v>3</v>
      </c>
      <c r="M11" s="41">
        <v>10</v>
      </c>
      <c r="N11" s="41">
        <v>10</v>
      </c>
      <c r="O11" s="42"/>
      <c r="P11" s="43">
        <f t="shared" si="1"/>
        <v>53.509661598823</v>
      </c>
      <c r="Q11" s="42" t="s">
        <v>32</v>
      </c>
    </row>
    <row r="12" ht="15" spans="1:17">
      <c r="A12" s="15">
        <v>7</v>
      </c>
      <c r="B12" s="19" t="s">
        <v>231</v>
      </c>
      <c r="C12" s="19" t="s">
        <v>232</v>
      </c>
      <c r="D12" s="39"/>
      <c r="E12" s="39">
        <v>2</v>
      </c>
      <c r="F12" s="39"/>
      <c r="G12" s="34">
        <v>3</v>
      </c>
      <c r="H12" s="38"/>
      <c r="I12" s="39">
        <v>3</v>
      </c>
      <c r="J12" s="40">
        <f t="shared" si="0"/>
        <v>88</v>
      </c>
      <c r="K12" s="41">
        <v>70</v>
      </c>
      <c r="L12" s="41"/>
      <c r="M12" s="41">
        <v>5</v>
      </c>
      <c r="N12" s="41">
        <v>30</v>
      </c>
      <c r="O12" s="42"/>
      <c r="P12" s="43">
        <f t="shared" si="1"/>
        <v>52.147915644924</v>
      </c>
      <c r="Q12" s="42" t="s">
        <v>32</v>
      </c>
    </row>
    <row r="13" ht="15" spans="1:17">
      <c r="A13" s="15">
        <v>8</v>
      </c>
      <c r="B13" s="38" t="s">
        <v>233</v>
      </c>
      <c r="C13" s="38" t="s">
        <v>234</v>
      </c>
      <c r="D13" s="38"/>
      <c r="E13" s="28"/>
      <c r="F13" s="28"/>
      <c r="G13" s="34">
        <v>2</v>
      </c>
      <c r="H13" s="38"/>
      <c r="I13" s="38"/>
      <c r="J13" s="40">
        <f t="shared" si="0"/>
        <v>82</v>
      </c>
      <c r="K13" s="41">
        <v>30</v>
      </c>
      <c r="L13" s="41"/>
      <c r="M13" s="41">
        <v>10</v>
      </c>
      <c r="N13" s="41">
        <v>60</v>
      </c>
      <c r="O13" s="42"/>
      <c r="P13" s="43">
        <f t="shared" si="1"/>
        <v>49.1218244237371</v>
      </c>
      <c r="Q13" s="42" t="s">
        <v>32</v>
      </c>
    </row>
    <row r="14" ht="15" spans="1:17">
      <c r="A14" s="15">
        <v>9</v>
      </c>
      <c r="B14" s="16" t="s">
        <v>235</v>
      </c>
      <c r="C14" s="16" t="s">
        <v>236</v>
      </c>
      <c r="D14" s="16"/>
      <c r="E14" s="28"/>
      <c r="F14" s="28"/>
      <c r="G14" s="34">
        <v>1</v>
      </c>
      <c r="H14" s="38"/>
      <c r="I14" s="38"/>
      <c r="J14" s="40">
        <f t="shared" si="0"/>
        <v>81</v>
      </c>
      <c r="K14" s="41">
        <v>90</v>
      </c>
      <c r="L14" s="41"/>
      <c r="M14" s="41"/>
      <c r="N14" s="41"/>
      <c r="O14" s="42"/>
      <c r="P14" s="43">
        <f t="shared" si="1"/>
        <v>46.3696419813634</v>
      </c>
      <c r="Q14" s="42" t="s">
        <v>32</v>
      </c>
    </row>
    <row r="15" ht="15" spans="1:17">
      <c r="A15" s="15">
        <v>10</v>
      </c>
      <c r="B15" s="19" t="s">
        <v>237</v>
      </c>
      <c r="C15" s="19" t="s">
        <v>238</v>
      </c>
      <c r="D15" s="28"/>
      <c r="E15" s="28"/>
      <c r="F15" s="28"/>
      <c r="G15" s="34">
        <v>1</v>
      </c>
      <c r="H15" s="16"/>
      <c r="I15" s="28"/>
      <c r="J15" s="40">
        <f t="shared" si="0"/>
        <v>81</v>
      </c>
      <c r="K15" s="41">
        <v>90</v>
      </c>
      <c r="L15" s="41"/>
      <c r="M15" s="41"/>
      <c r="N15" s="41"/>
      <c r="O15" s="42"/>
      <c r="P15" s="43">
        <f t="shared" si="1"/>
        <v>46.3696419813634</v>
      </c>
      <c r="Q15" s="42" t="s">
        <v>32</v>
      </c>
    </row>
    <row r="16" ht="15" spans="1:17">
      <c r="A16" s="15">
        <v>11</v>
      </c>
      <c r="B16" s="19" t="s">
        <v>239</v>
      </c>
      <c r="C16" s="19" t="s">
        <v>240</v>
      </c>
      <c r="D16" s="28"/>
      <c r="E16" s="28"/>
      <c r="F16" s="28"/>
      <c r="G16" s="34">
        <v>1</v>
      </c>
      <c r="H16" s="16"/>
      <c r="I16" s="28"/>
      <c r="J16" s="40">
        <f t="shared" si="0"/>
        <v>81</v>
      </c>
      <c r="K16" s="41">
        <v>60</v>
      </c>
      <c r="L16" s="41"/>
      <c r="M16" s="41"/>
      <c r="N16" s="41"/>
      <c r="O16" s="42"/>
      <c r="P16" s="43">
        <f t="shared" si="1"/>
        <v>39.0130946542423</v>
      </c>
      <c r="Q16" s="42" t="s">
        <v>32</v>
      </c>
    </row>
    <row r="17" ht="15" spans="1:17">
      <c r="A17" s="15">
        <v>12</v>
      </c>
      <c r="B17" s="19" t="s">
        <v>241</v>
      </c>
      <c r="C17" s="19" t="s">
        <v>242</v>
      </c>
      <c r="D17" s="28"/>
      <c r="E17" s="28"/>
      <c r="F17" s="28"/>
      <c r="G17" s="34">
        <v>2</v>
      </c>
      <c r="H17" s="16"/>
      <c r="I17" s="28"/>
      <c r="J17" s="40">
        <f t="shared" si="0"/>
        <v>82</v>
      </c>
      <c r="K17" s="41">
        <v>40</v>
      </c>
      <c r="L17" s="41"/>
      <c r="M17" s="41">
        <v>1.5</v>
      </c>
      <c r="N17" s="41"/>
      <c r="O17" s="42"/>
      <c r="P17" s="43">
        <f t="shared" si="1"/>
        <v>34.7765571358509</v>
      </c>
      <c r="Q17" s="42" t="s">
        <v>32</v>
      </c>
    </row>
    <row r="18" ht="15" spans="1:17">
      <c r="A18" s="15">
        <v>13</v>
      </c>
      <c r="B18" s="19" t="s">
        <v>243</v>
      </c>
      <c r="C18" s="19" t="s">
        <v>244</v>
      </c>
      <c r="D18" s="28"/>
      <c r="E18" s="28"/>
      <c r="F18" s="28"/>
      <c r="G18" s="34">
        <v>4</v>
      </c>
      <c r="H18" s="39">
        <v>0.75</v>
      </c>
      <c r="I18" s="28"/>
      <c r="J18" s="40">
        <f t="shared" si="0"/>
        <v>84.75</v>
      </c>
      <c r="K18" s="41"/>
      <c r="L18" s="41"/>
      <c r="M18" s="41">
        <v>1.5</v>
      </c>
      <c r="N18" s="41">
        <v>20</v>
      </c>
      <c r="O18" s="42"/>
      <c r="P18" s="43">
        <f t="shared" si="1"/>
        <v>30.6971922511035</v>
      </c>
      <c r="Q18" s="42" t="s">
        <v>32</v>
      </c>
    </row>
    <row r="19" ht="15" spans="1:17">
      <c r="A19" s="15">
        <v>14</v>
      </c>
      <c r="B19" s="19" t="s">
        <v>245</v>
      </c>
      <c r="C19" s="19" t="s">
        <v>246</v>
      </c>
      <c r="D19" s="28"/>
      <c r="E19" s="15">
        <v>2</v>
      </c>
      <c r="F19" s="28"/>
      <c r="G19" s="34">
        <v>2</v>
      </c>
      <c r="H19" s="16"/>
      <c r="I19" s="28"/>
      <c r="J19" s="40">
        <f t="shared" si="0"/>
        <v>84</v>
      </c>
      <c r="K19" s="41"/>
      <c r="L19" s="41">
        <v>8</v>
      </c>
      <c r="M19" s="41"/>
      <c r="N19" s="41"/>
      <c r="O19" s="42"/>
      <c r="P19" s="43">
        <f t="shared" si="1"/>
        <v>27.161745953899</v>
      </c>
      <c r="Q19" s="42" t="s">
        <v>32</v>
      </c>
    </row>
    <row r="20" ht="15" spans="1:17">
      <c r="A20" s="15">
        <v>15</v>
      </c>
      <c r="B20" s="16" t="s">
        <v>247</v>
      </c>
      <c r="C20" s="16" t="s">
        <v>248</v>
      </c>
      <c r="D20" s="38"/>
      <c r="E20" s="28"/>
      <c r="F20" s="28"/>
      <c r="G20" s="34">
        <v>2</v>
      </c>
      <c r="H20" s="38"/>
      <c r="I20" s="38"/>
      <c r="J20" s="40">
        <f t="shared" si="0"/>
        <v>82</v>
      </c>
      <c r="K20" s="41"/>
      <c r="L20" s="41"/>
      <c r="M20" s="41"/>
      <c r="N20" s="41">
        <v>10</v>
      </c>
      <c r="O20" s="42"/>
      <c r="P20" s="43">
        <f t="shared" si="1"/>
        <v>27.0521824423737</v>
      </c>
      <c r="Q20" s="42" t="s">
        <v>32</v>
      </c>
    </row>
    <row r="21" ht="15" spans="1:17">
      <c r="A21" s="15">
        <v>16</v>
      </c>
      <c r="B21" s="19" t="s">
        <v>249</v>
      </c>
      <c r="C21" s="19" t="s">
        <v>250</v>
      </c>
      <c r="D21" s="15"/>
      <c r="E21" s="28"/>
      <c r="F21" s="15">
        <v>5</v>
      </c>
      <c r="G21" s="34">
        <v>4</v>
      </c>
      <c r="H21" s="16"/>
      <c r="I21" s="28"/>
      <c r="J21" s="40">
        <f t="shared" si="0"/>
        <v>89</v>
      </c>
      <c r="K21" s="41"/>
      <c r="L21" s="41"/>
      <c r="M21" s="41"/>
      <c r="N21" s="41"/>
      <c r="O21" s="42"/>
      <c r="P21" s="43">
        <f t="shared" si="1"/>
        <v>26.7</v>
      </c>
      <c r="Q21" s="42" t="s">
        <v>65</v>
      </c>
    </row>
    <row r="22" ht="15" spans="1:17">
      <c r="A22" s="15">
        <v>17</v>
      </c>
      <c r="B22" s="16" t="s">
        <v>251</v>
      </c>
      <c r="C22" s="16" t="s">
        <v>252</v>
      </c>
      <c r="D22" s="38"/>
      <c r="E22" s="28"/>
      <c r="F22" s="28"/>
      <c r="G22" s="34">
        <v>1</v>
      </c>
      <c r="H22" s="38"/>
      <c r="I22" s="38"/>
      <c r="J22" s="40">
        <f t="shared" si="0"/>
        <v>81</v>
      </c>
      <c r="K22" s="41"/>
      <c r="L22" s="41">
        <v>3.4</v>
      </c>
      <c r="M22" s="41">
        <v>1.5</v>
      </c>
      <c r="N22" s="41"/>
      <c r="O22" s="42"/>
      <c r="P22" s="43">
        <f t="shared" si="1"/>
        <v>25.5015693967631</v>
      </c>
      <c r="Q22" s="42" t="s">
        <v>65</v>
      </c>
    </row>
    <row r="23" ht="15" spans="1:17">
      <c r="A23" s="15">
        <v>18</v>
      </c>
      <c r="B23" s="19" t="s">
        <v>253</v>
      </c>
      <c r="C23" s="19" t="s">
        <v>254</v>
      </c>
      <c r="D23" s="28">
        <v>0.5</v>
      </c>
      <c r="E23" s="28"/>
      <c r="F23" s="28"/>
      <c r="G23" s="34">
        <v>4</v>
      </c>
      <c r="H23" s="16"/>
      <c r="I23" s="28"/>
      <c r="J23" s="40">
        <f t="shared" si="0"/>
        <v>84.5</v>
      </c>
      <c r="K23" s="41"/>
      <c r="L23" s="41"/>
      <c r="M23" s="41"/>
      <c r="N23" s="41"/>
      <c r="O23" s="42"/>
      <c r="P23" s="43">
        <f t="shared" si="1"/>
        <v>25.35</v>
      </c>
      <c r="Q23" s="42" t="s">
        <v>65</v>
      </c>
    </row>
    <row r="24" ht="15" spans="1:17">
      <c r="A24" s="15">
        <v>19</v>
      </c>
      <c r="B24" s="16" t="s">
        <v>255</v>
      </c>
      <c r="C24" s="16" t="s">
        <v>256</v>
      </c>
      <c r="D24" s="38"/>
      <c r="E24" s="28">
        <v>2</v>
      </c>
      <c r="F24" s="28"/>
      <c r="G24" s="34">
        <v>2</v>
      </c>
      <c r="H24" s="38"/>
      <c r="I24" s="38"/>
      <c r="J24" s="40">
        <f t="shared" si="0"/>
        <v>84</v>
      </c>
      <c r="K24" s="41"/>
      <c r="L24" s="41"/>
      <c r="M24" s="41"/>
      <c r="N24" s="41"/>
      <c r="O24" s="42"/>
      <c r="P24" s="43">
        <f t="shared" si="1"/>
        <v>25.2</v>
      </c>
      <c r="Q24" s="42" t="s">
        <v>65</v>
      </c>
    </row>
    <row r="25" ht="15" spans="1:17">
      <c r="A25" s="15">
        <v>20</v>
      </c>
      <c r="B25" s="16" t="s">
        <v>257</v>
      </c>
      <c r="C25" s="16" t="s">
        <v>258</v>
      </c>
      <c r="D25" s="16"/>
      <c r="E25" s="28"/>
      <c r="F25" s="28"/>
      <c r="G25" s="34">
        <v>4</v>
      </c>
      <c r="H25" s="16"/>
      <c r="I25" s="38"/>
      <c r="J25" s="40">
        <f t="shared" si="0"/>
        <v>84</v>
      </c>
      <c r="K25" s="41"/>
      <c r="L25" s="41"/>
      <c r="M25" s="41"/>
      <c r="N25" s="41"/>
      <c r="O25" s="42"/>
      <c r="P25" s="43">
        <f t="shared" si="1"/>
        <v>25.2</v>
      </c>
      <c r="Q25" s="42" t="s">
        <v>65</v>
      </c>
    </row>
    <row r="26" ht="15" spans="1:17">
      <c r="A26" s="15">
        <v>21</v>
      </c>
      <c r="B26" s="19" t="s">
        <v>259</v>
      </c>
      <c r="C26" s="19" t="s">
        <v>260</v>
      </c>
      <c r="D26" s="28"/>
      <c r="E26" s="28"/>
      <c r="F26" s="28"/>
      <c r="G26" s="34">
        <v>2</v>
      </c>
      <c r="H26" s="16"/>
      <c r="I26" s="28"/>
      <c r="J26" s="40">
        <f t="shared" si="0"/>
        <v>82</v>
      </c>
      <c r="K26" s="41"/>
      <c r="L26" s="41"/>
      <c r="M26" s="41">
        <v>1.5</v>
      </c>
      <c r="N26" s="41"/>
      <c r="O26" s="42"/>
      <c r="P26" s="43">
        <f t="shared" si="1"/>
        <v>24.9678273663561</v>
      </c>
      <c r="Q26" s="42" t="s">
        <v>65</v>
      </c>
    </row>
    <row r="27" ht="15" spans="1:17">
      <c r="A27" s="15">
        <v>22</v>
      </c>
      <c r="B27" s="16" t="s">
        <v>261</v>
      </c>
      <c r="C27" s="16" t="s">
        <v>262</v>
      </c>
      <c r="D27" s="38"/>
      <c r="E27" s="28"/>
      <c r="F27" s="28"/>
      <c r="G27" s="34">
        <v>2</v>
      </c>
      <c r="H27" s="38"/>
      <c r="I27" s="38"/>
      <c r="J27" s="40">
        <f t="shared" si="0"/>
        <v>82</v>
      </c>
      <c r="K27" s="41"/>
      <c r="L27" s="41"/>
      <c r="M27" s="41"/>
      <c r="N27" s="41"/>
      <c r="O27" s="42"/>
      <c r="P27" s="43">
        <f t="shared" si="1"/>
        <v>24.6</v>
      </c>
      <c r="Q27" s="42" t="s">
        <v>65</v>
      </c>
    </row>
    <row r="28" spans="1:17">
      <c r="A28" s="15">
        <v>23</v>
      </c>
      <c r="B28" s="16" t="s">
        <v>263</v>
      </c>
      <c r="C28" s="16" t="s">
        <v>264</v>
      </c>
      <c r="D28" s="16"/>
      <c r="E28" s="16"/>
      <c r="F28" s="16"/>
      <c r="G28" s="34">
        <v>1</v>
      </c>
      <c r="H28" s="16"/>
      <c r="I28" s="16"/>
      <c r="J28" s="40">
        <f t="shared" si="0"/>
        <v>81</v>
      </c>
      <c r="K28" s="34"/>
      <c r="L28" s="34"/>
      <c r="M28" s="34"/>
      <c r="N28" s="34"/>
      <c r="O28" s="42"/>
      <c r="P28" s="43">
        <f t="shared" si="1"/>
        <v>24.3</v>
      </c>
      <c r="Q28" s="42" t="s">
        <v>65</v>
      </c>
    </row>
    <row r="29" ht="15" spans="1:17">
      <c r="A29" s="15">
        <v>24</v>
      </c>
      <c r="B29" s="16" t="s">
        <v>265</v>
      </c>
      <c r="C29" s="16" t="s">
        <v>266</v>
      </c>
      <c r="D29" s="38"/>
      <c r="E29" s="28"/>
      <c r="F29" s="28"/>
      <c r="G29" s="34">
        <v>1</v>
      </c>
      <c r="H29" s="38"/>
      <c r="I29" s="38"/>
      <c r="J29" s="40">
        <f t="shared" si="0"/>
        <v>81</v>
      </c>
      <c r="K29" s="41"/>
      <c r="L29" s="41"/>
      <c r="M29" s="41"/>
      <c r="N29" s="41"/>
      <c r="O29" s="42"/>
      <c r="P29" s="43">
        <f t="shared" si="1"/>
        <v>24.3</v>
      </c>
      <c r="Q29" s="42" t="s">
        <v>65</v>
      </c>
    </row>
    <row r="30" ht="15" spans="1:17">
      <c r="A30" s="15">
        <v>25</v>
      </c>
      <c r="B30" s="19" t="s">
        <v>267</v>
      </c>
      <c r="C30" s="19" t="s">
        <v>268</v>
      </c>
      <c r="D30" s="28"/>
      <c r="E30" s="28"/>
      <c r="F30" s="28"/>
      <c r="G30" s="34">
        <v>1</v>
      </c>
      <c r="H30" s="16"/>
      <c r="I30" s="28"/>
      <c r="J30" s="40">
        <f>SUM(D30:I30)+80</f>
        <v>81</v>
      </c>
      <c r="K30" s="41"/>
      <c r="L30" s="41"/>
      <c r="M30" s="41"/>
      <c r="N30" s="41"/>
      <c r="O30" s="42"/>
      <c r="P30" s="43">
        <f>70*(SUM(K30:O30)/285.46)+J30*0.3</f>
        <v>24.3</v>
      </c>
      <c r="Q30" s="42" t="s">
        <v>65</v>
      </c>
    </row>
    <row r="31" spans="13:13">
      <c r="M31" s="44"/>
    </row>
  </sheetData>
  <sortState ref="B6:P31">
    <sortCondition ref="P6:P31" descending="1"/>
  </sortState>
  <mergeCells count="10">
    <mergeCell ref="B2:Q2"/>
    <mergeCell ref="B3:D3"/>
    <mergeCell ref="P3:Q3"/>
    <mergeCell ref="D4:J4"/>
    <mergeCell ref="K4:O4"/>
    <mergeCell ref="A4:A5"/>
    <mergeCell ref="B4:B5"/>
    <mergeCell ref="C4:C5"/>
    <mergeCell ref="P4:P5"/>
    <mergeCell ref="Q4:Q5"/>
  </mergeCells>
  <pageMargins left="0.75" right="0.75" top="1" bottom="1" header="0.5" footer="0.5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2"/>
  <sheetViews>
    <sheetView tabSelected="1" zoomScale="85" zoomScaleNormal="85" workbookViewId="0">
      <selection activeCell="R10" sqref="R10"/>
    </sheetView>
  </sheetViews>
  <sheetFormatPr defaultColWidth="9" defaultRowHeight="14.4"/>
  <cols>
    <col min="1" max="1" width="5.66666666666667" style="2" customWidth="1"/>
    <col min="2" max="2" width="15.2222222222222" style="3" customWidth="1"/>
    <col min="3" max="3" width="7.66666666666667" style="3" customWidth="1"/>
    <col min="4" max="4" width="12.7777777777778" style="3" customWidth="1"/>
    <col min="5" max="6" width="10.7777777777778" style="3" customWidth="1"/>
    <col min="7" max="7" width="8.77777777777778" style="3" customWidth="1"/>
    <col min="8" max="8" width="10.7777777777778" style="3" customWidth="1"/>
    <col min="9" max="9" width="8.77777777777778" style="3" customWidth="1"/>
    <col min="10" max="10" width="6.66666666666667" style="3" customWidth="1"/>
    <col min="11" max="12" width="8.77777777777778" style="3" customWidth="1"/>
    <col min="13" max="13" width="8.77777777777778" style="2" customWidth="1"/>
    <col min="14" max="15" width="8.77777777777778" style="3" customWidth="1"/>
    <col min="16" max="16" width="9.77777777777778" style="3" customWidth="1"/>
    <col min="17" max="17" width="10.7777777777778" style="3" customWidth="1"/>
    <col min="18" max="22" width="9" style="3"/>
    <col min="23" max="16384" width="9" style="4"/>
  </cols>
  <sheetData>
    <row r="1" ht="17.4" spans="2:17">
      <c r="B1" s="5" t="s">
        <v>88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ht="17.4" spans="2:17">
      <c r="B2" s="7" t="s">
        <v>89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ht="15.6" spans="2:17">
      <c r="B3" s="8" t="s">
        <v>90</v>
      </c>
      <c r="C3" s="8"/>
      <c r="D3" s="8"/>
      <c r="E3" s="8"/>
      <c r="F3" s="8"/>
      <c r="G3" s="8"/>
      <c r="H3" s="8"/>
      <c r="I3" s="8"/>
      <c r="J3" s="8"/>
      <c r="K3" s="25"/>
      <c r="L3" s="25"/>
      <c r="M3" s="25"/>
      <c r="N3" s="25"/>
      <c r="O3" s="25"/>
      <c r="P3" s="8" t="s">
        <v>91</v>
      </c>
      <c r="Q3" s="8"/>
    </row>
    <row r="4" spans="1:17">
      <c r="A4" s="9" t="s">
        <v>4</v>
      </c>
      <c r="B4" s="10" t="s">
        <v>5</v>
      </c>
      <c r="C4" s="10" t="s">
        <v>6</v>
      </c>
      <c r="D4" s="11" t="s">
        <v>92</v>
      </c>
      <c r="E4" s="12"/>
      <c r="F4" s="12"/>
      <c r="G4" s="12"/>
      <c r="H4" s="12"/>
      <c r="I4" s="12"/>
      <c r="J4" s="26"/>
      <c r="K4" s="27" t="s">
        <v>93</v>
      </c>
      <c r="L4" s="27"/>
      <c r="M4" s="27"/>
      <c r="N4" s="27"/>
      <c r="O4" s="27"/>
      <c r="P4" s="10" t="s">
        <v>94</v>
      </c>
      <c r="Q4" s="10" t="s">
        <v>10</v>
      </c>
    </row>
    <row r="5" ht="43.2" spans="1:17">
      <c r="A5" s="9"/>
      <c r="B5" s="13"/>
      <c r="C5" s="13"/>
      <c r="D5" s="14" t="s">
        <v>11</v>
      </c>
      <c r="E5" s="14" t="s">
        <v>12</v>
      </c>
      <c r="F5" s="14" t="s">
        <v>13</v>
      </c>
      <c r="G5" s="14" t="s">
        <v>14</v>
      </c>
      <c r="H5" s="14" t="s">
        <v>15</v>
      </c>
      <c r="I5" s="14" t="s">
        <v>16</v>
      </c>
      <c r="J5" s="14" t="s">
        <v>17</v>
      </c>
      <c r="K5" s="27" t="s">
        <v>18</v>
      </c>
      <c r="L5" s="27" t="s">
        <v>19</v>
      </c>
      <c r="M5" s="27" t="s">
        <v>20</v>
      </c>
      <c r="N5" s="27" t="s">
        <v>21</v>
      </c>
      <c r="O5" s="27" t="s">
        <v>22</v>
      </c>
      <c r="P5" s="13"/>
      <c r="Q5" s="13"/>
    </row>
    <row r="6" s="1" customFormat="1" ht="15" spans="1:22">
      <c r="A6" s="15">
        <v>1</v>
      </c>
      <c r="B6" s="16" t="s">
        <v>269</v>
      </c>
      <c r="C6" s="16" t="s">
        <v>270</v>
      </c>
      <c r="D6" s="17"/>
      <c r="E6" s="17"/>
      <c r="F6" s="17">
        <v>5</v>
      </c>
      <c r="G6" s="18">
        <v>2</v>
      </c>
      <c r="H6" s="17">
        <v>0</v>
      </c>
      <c r="I6" s="22"/>
      <c r="J6" s="28">
        <f t="shared" ref="J6:J28" si="0">SUM(D6:I6)+80</f>
        <v>87</v>
      </c>
      <c r="K6" s="29">
        <v>670</v>
      </c>
      <c r="L6" s="29"/>
      <c r="M6" s="29">
        <v>70</v>
      </c>
      <c r="N6" s="29">
        <v>60</v>
      </c>
      <c r="O6" s="30"/>
      <c r="P6" s="31">
        <f t="shared" ref="P6:P56" si="1">70*(SUM(K6:O6)/800)+J6*0.3</f>
        <v>96.1</v>
      </c>
      <c r="Q6" s="30" t="s">
        <v>25</v>
      </c>
      <c r="R6" s="3"/>
      <c r="S6" s="3"/>
      <c r="T6" s="3"/>
      <c r="U6" s="3"/>
      <c r="V6" s="3"/>
    </row>
    <row r="7" spans="1:17">
      <c r="A7" s="15">
        <v>2</v>
      </c>
      <c r="B7" s="19" t="s">
        <v>271</v>
      </c>
      <c r="C7" s="19" t="s">
        <v>272</v>
      </c>
      <c r="D7" s="17"/>
      <c r="E7" s="17"/>
      <c r="F7" s="17"/>
      <c r="G7" s="18">
        <v>3</v>
      </c>
      <c r="H7" s="20"/>
      <c r="I7" s="17"/>
      <c r="J7" s="28">
        <f t="shared" si="0"/>
        <v>83</v>
      </c>
      <c r="K7" s="32">
        <v>400</v>
      </c>
      <c r="L7" s="32">
        <v>0.333</v>
      </c>
      <c r="M7" s="32">
        <v>10</v>
      </c>
      <c r="N7" s="32"/>
      <c r="O7" s="30"/>
      <c r="P7" s="31">
        <f t="shared" si="1"/>
        <v>60.8041375</v>
      </c>
      <c r="Q7" s="30" t="s">
        <v>25</v>
      </c>
    </row>
    <row r="8" ht="15" spans="1:17">
      <c r="A8" s="15">
        <v>3</v>
      </c>
      <c r="B8" s="19" t="s">
        <v>273</v>
      </c>
      <c r="C8" s="19" t="s">
        <v>274</v>
      </c>
      <c r="D8" s="17"/>
      <c r="E8" s="17"/>
      <c r="F8" s="17"/>
      <c r="G8" s="18">
        <v>1</v>
      </c>
      <c r="H8" s="20"/>
      <c r="I8" s="17"/>
      <c r="J8" s="28">
        <f t="shared" si="0"/>
        <v>81</v>
      </c>
      <c r="K8" s="29">
        <v>400</v>
      </c>
      <c r="L8" s="29">
        <v>7</v>
      </c>
      <c r="M8" s="29"/>
      <c r="N8" s="29"/>
      <c r="O8" s="30"/>
      <c r="P8" s="31">
        <f t="shared" si="1"/>
        <v>59.9125</v>
      </c>
      <c r="Q8" s="30" t="s">
        <v>25</v>
      </c>
    </row>
    <row r="9" ht="15" spans="1:17">
      <c r="A9" s="15">
        <v>4</v>
      </c>
      <c r="B9" s="16" t="s">
        <v>275</v>
      </c>
      <c r="C9" s="16" t="s">
        <v>276</v>
      </c>
      <c r="D9" s="17"/>
      <c r="E9" s="17"/>
      <c r="F9" s="17"/>
      <c r="G9" s="18">
        <v>1</v>
      </c>
      <c r="H9" s="17">
        <v>0</v>
      </c>
      <c r="I9" s="22"/>
      <c r="J9" s="28">
        <f t="shared" si="0"/>
        <v>81</v>
      </c>
      <c r="K9" s="29">
        <v>400</v>
      </c>
      <c r="L9" s="29"/>
      <c r="M9" s="29"/>
      <c r="N9" s="29"/>
      <c r="O9" s="30"/>
      <c r="P9" s="31">
        <f t="shared" si="1"/>
        <v>59.3</v>
      </c>
      <c r="Q9" s="30" t="s">
        <v>25</v>
      </c>
    </row>
    <row r="10" ht="15" spans="1:17">
      <c r="A10" s="15">
        <v>5</v>
      </c>
      <c r="B10" s="16" t="s">
        <v>277</v>
      </c>
      <c r="C10" s="16" t="s">
        <v>278</v>
      </c>
      <c r="D10" s="17"/>
      <c r="E10" s="17"/>
      <c r="F10" s="17">
        <v>5</v>
      </c>
      <c r="G10" s="18">
        <v>2</v>
      </c>
      <c r="H10" s="17">
        <v>0</v>
      </c>
      <c r="I10" s="22"/>
      <c r="J10" s="28">
        <f t="shared" si="0"/>
        <v>87</v>
      </c>
      <c r="K10" s="29">
        <v>360</v>
      </c>
      <c r="L10" s="29">
        <v>3.6</v>
      </c>
      <c r="M10" s="29"/>
      <c r="N10" s="29"/>
      <c r="O10" s="30"/>
      <c r="P10" s="31">
        <f t="shared" si="1"/>
        <v>57.915</v>
      </c>
      <c r="Q10" s="30" t="s">
        <v>25</v>
      </c>
    </row>
    <row r="11" spans="1:17">
      <c r="A11" s="15">
        <v>6</v>
      </c>
      <c r="B11" s="19" t="s">
        <v>279</v>
      </c>
      <c r="C11" s="19" t="s">
        <v>280</v>
      </c>
      <c r="D11" s="17"/>
      <c r="E11" s="17">
        <v>2</v>
      </c>
      <c r="F11" s="17">
        <v>5</v>
      </c>
      <c r="G11" s="18">
        <v>2</v>
      </c>
      <c r="H11" s="20"/>
      <c r="I11" s="17"/>
      <c r="J11" s="28">
        <f t="shared" si="0"/>
        <v>89</v>
      </c>
      <c r="K11" s="32">
        <v>225</v>
      </c>
      <c r="L11" s="32"/>
      <c r="M11" s="32"/>
      <c r="N11" s="32"/>
      <c r="O11" s="30"/>
      <c r="P11" s="31">
        <f t="shared" si="1"/>
        <v>46.3875</v>
      </c>
      <c r="Q11" s="30" t="s">
        <v>32</v>
      </c>
    </row>
    <row r="12" ht="15" spans="1:17">
      <c r="A12" s="15">
        <v>7</v>
      </c>
      <c r="B12" s="16" t="s">
        <v>281</v>
      </c>
      <c r="C12" s="16" t="s">
        <v>282</v>
      </c>
      <c r="D12" s="17"/>
      <c r="E12" s="17"/>
      <c r="F12" s="17"/>
      <c r="G12" s="18">
        <v>4</v>
      </c>
      <c r="H12" s="17">
        <v>0</v>
      </c>
      <c r="I12" s="33"/>
      <c r="J12" s="28">
        <f t="shared" si="0"/>
        <v>84</v>
      </c>
      <c r="K12" s="29">
        <v>180</v>
      </c>
      <c r="L12" s="29">
        <v>15</v>
      </c>
      <c r="M12" s="29">
        <v>45</v>
      </c>
      <c r="N12" s="29"/>
      <c r="O12" s="30"/>
      <c r="P12" s="31">
        <f t="shared" si="1"/>
        <v>46.2</v>
      </c>
      <c r="Q12" s="30" t="s">
        <v>32</v>
      </c>
    </row>
    <row r="13" spans="1:17">
      <c r="A13" s="15">
        <v>8</v>
      </c>
      <c r="B13" s="19" t="s">
        <v>283</v>
      </c>
      <c r="C13" s="19" t="s">
        <v>284</v>
      </c>
      <c r="D13" s="17"/>
      <c r="E13" s="17">
        <v>8</v>
      </c>
      <c r="F13" s="17">
        <v>5</v>
      </c>
      <c r="G13" s="18">
        <v>4</v>
      </c>
      <c r="H13" s="20">
        <v>1</v>
      </c>
      <c r="I13" s="17"/>
      <c r="J13" s="28">
        <f t="shared" si="0"/>
        <v>98</v>
      </c>
      <c r="K13" s="32">
        <v>180</v>
      </c>
      <c r="L13" s="32"/>
      <c r="M13" s="32">
        <v>5</v>
      </c>
      <c r="N13" s="32"/>
      <c r="O13" s="30"/>
      <c r="P13" s="31">
        <f t="shared" si="1"/>
        <v>45.5875</v>
      </c>
      <c r="Q13" s="30" t="s">
        <v>32</v>
      </c>
    </row>
    <row r="14" ht="15" spans="1:17">
      <c r="A14" s="15">
        <v>9</v>
      </c>
      <c r="B14" s="16" t="s">
        <v>285</v>
      </c>
      <c r="C14" s="16" t="s">
        <v>286</v>
      </c>
      <c r="D14" s="17"/>
      <c r="E14" s="17"/>
      <c r="F14" s="17"/>
      <c r="G14" s="18">
        <v>1</v>
      </c>
      <c r="H14" s="17">
        <v>0</v>
      </c>
      <c r="I14" s="22"/>
      <c r="J14" s="28">
        <f t="shared" si="0"/>
        <v>81</v>
      </c>
      <c r="K14" s="29">
        <v>240</v>
      </c>
      <c r="L14" s="29"/>
      <c r="M14" s="29"/>
      <c r="N14" s="29"/>
      <c r="O14" s="30"/>
      <c r="P14" s="31">
        <f t="shared" si="1"/>
        <v>45.3</v>
      </c>
      <c r="Q14" s="30" t="s">
        <v>32</v>
      </c>
    </row>
    <row r="15" ht="15" spans="1:17">
      <c r="A15" s="15">
        <v>10</v>
      </c>
      <c r="B15" s="16" t="s">
        <v>287</v>
      </c>
      <c r="C15" s="16" t="s">
        <v>288</v>
      </c>
      <c r="D15" s="17"/>
      <c r="E15" s="17">
        <v>2</v>
      </c>
      <c r="F15" s="17">
        <v>5</v>
      </c>
      <c r="G15" s="18">
        <v>2</v>
      </c>
      <c r="H15" s="17">
        <v>1</v>
      </c>
      <c r="I15" s="22"/>
      <c r="J15" s="28">
        <f t="shared" si="0"/>
        <v>90</v>
      </c>
      <c r="K15" s="29">
        <v>150</v>
      </c>
      <c r="L15" s="29">
        <v>3</v>
      </c>
      <c r="M15" s="29">
        <v>20</v>
      </c>
      <c r="N15" s="29">
        <v>30</v>
      </c>
      <c r="O15" s="30"/>
      <c r="P15" s="31">
        <f t="shared" si="1"/>
        <v>44.7625</v>
      </c>
      <c r="Q15" s="30" t="s">
        <v>32</v>
      </c>
    </row>
    <row r="16" ht="15" spans="1:17">
      <c r="A16" s="15">
        <v>11</v>
      </c>
      <c r="B16" s="16" t="s">
        <v>289</v>
      </c>
      <c r="C16" s="16" t="s">
        <v>290</v>
      </c>
      <c r="D16" s="17"/>
      <c r="E16" s="17"/>
      <c r="F16" s="17">
        <v>5</v>
      </c>
      <c r="G16" s="18">
        <v>2</v>
      </c>
      <c r="H16" s="17">
        <v>2.75</v>
      </c>
      <c r="I16" s="22"/>
      <c r="J16" s="28">
        <f t="shared" si="0"/>
        <v>89.75</v>
      </c>
      <c r="K16" s="29">
        <v>180</v>
      </c>
      <c r="L16" s="29"/>
      <c r="M16" s="29">
        <v>10</v>
      </c>
      <c r="N16" s="29"/>
      <c r="O16" s="30"/>
      <c r="P16" s="31">
        <f t="shared" si="1"/>
        <v>43.55</v>
      </c>
      <c r="Q16" s="30" t="s">
        <v>32</v>
      </c>
    </row>
    <row r="17" spans="1:17">
      <c r="A17" s="15">
        <v>12</v>
      </c>
      <c r="B17" s="19" t="s">
        <v>291</v>
      </c>
      <c r="C17" s="19" t="s">
        <v>292</v>
      </c>
      <c r="D17" s="17">
        <v>1.5</v>
      </c>
      <c r="E17" s="17"/>
      <c r="F17" s="17"/>
      <c r="G17" s="18">
        <v>4</v>
      </c>
      <c r="H17" s="20">
        <v>2.5</v>
      </c>
      <c r="I17" s="17">
        <v>3</v>
      </c>
      <c r="J17" s="28">
        <f t="shared" si="0"/>
        <v>91</v>
      </c>
      <c r="K17" s="32">
        <v>180</v>
      </c>
      <c r="L17" s="32"/>
      <c r="M17" s="32"/>
      <c r="N17" s="32"/>
      <c r="O17" s="30"/>
      <c r="P17" s="31">
        <f t="shared" si="1"/>
        <v>43.05</v>
      </c>
      <c r="Q17" s="30" t="s">
        <v>32</v>
      </c>
    </row>
    <row r="18" spans="1:17">
      <c r="A18" s="15">
        <v>13</v>
      </c>
      <c r="B18" s="19" t="s">
        <v>293</v>
      </c>
      <c r="C18" s="19" t="s">
        <v>294</v>
      </c>
      <c r="D18" s="17"/>
      <c r="E18" s="17"/>
      <c r="F18" s="17">
        <v>5</v>
      </c>
      <c r="G18" s="18">
        <v>2</v>
      </c>
      <c r="H18" s="20"/>
      <c r="I18" s="17"/>
      <c r="J18" s="28">
        <f t="shared" si="0"/>
        <v>87</v>
      </c>
      <c r="K18" s="32">
        <v>135</v>
      </c>
      <c r="L18" s="32">
        <v>3</v>
      </c>
      <c r="M18" s="32">
        <v>10</v>
      </c>
      <c r="N18" s="32"/>
      <c r="O18" s="30"/>
      <c r="P18" s="31">
        <f t="shared" si="1"/>
        <v>39.05</v>
      </c>
      <c r="Q18" s="30" t="s">
        <v>32</v>
      </c>
    </row>
    <row r="19" ht="15" spans="1:17">
      <c r="A19" s="15">
        <v>14</v>
      </c>
      <c r="B19" s="16" t="s">
        <v>295</v>
      </c>
      <c r="C19" s="16" t="s">
        <v>296</v>
      </c>
      <c r="D19" s="17"/>
      <c r="E19" s="17"/>
      <c r="F19" s="17"/>
      <c r="G19" s="18">
        <v>1</v>
      </c>
      <c r="H19" s="17">
        <v>0</v>
      </c>
      <c r="I19" s="22"/>
      <c r="J19" s="28">
        <f t="shared" si="0"/>
        <v>81</v>
      </c>
      <c r="K19" s="29"/>
      <c r="L19" s="29">
        <v>12.6</v>
      </c>
      <c r="M19" s="29">
        <v>115</v>
      </c>
      <c r="N19" s="29">
        <v>20</v>
      </c>
      <c r="O19" s="30"/>
      <c r="P19" s="31">
        <f t="shared" si="1"/>
        <v>37.215</v>
      </c>
      <c r="Q19" s="30" t="s">
        <v>32</v>
      </c>
    </row>
    <row r="20" ht="15" spans="1:17">
      <c r="A20" s="15">
        <v>15</v>
      </c>
      <c r="B20" s="16" t="s">
        <v>297</v>
      </c>
      <c r="C20" s="16" t="s">
        <v>298</v>
      </c>
      <c r="D20" s="17"/>
      <c r="E20" s="17">
        <v>3</v>
      </c>
      <c r="F20" s="17">
        <v>5</v>
      </c>
      <c r="G20" s="18">
        <v>3</v>
      </c>
      <c r="H20" s="17">
        <v>4.5</v>
      </c>
      <c r="I20" s="22"/>
      <c r="J20" s="28">
        <f t="shared" si="0"/>
        <v>95.5</v>
      </c>
      <c r="K20" s="29">
        <v>90</v>
      </c>
      <c r="L20" s="29">
        <v>3</v>
      </c>
      <c r="M20" s="29"/>
      <c r="N20" s="29"/>
      <c r="O20" s="30"/>
      <c r="P20" s="31">
        <f t="shared" si="1"/>
        <v>36.7875</v>
      </c>
      <c r="Q20" s="30" t="s">
        <v>32</v>
      </c>
    </row>
    <row r="21" ht="15" spans="1:17">
      <c r="A21" s="15">
        <v>16</v>
      </c>
      <c r="B21" s="16" t="s">
        <v>299</v>
      </c>
      <c r="C21" s="16" t="s">
        <v>300</v>
      </c>
      <c r="D21" s="17"/>
      <c r="E21" s="17"/>
      <c r="F21" s="17"/>
      <c r="G21" s="18">
        <v>4</v>
      </c>
      <c r="H21" s="17">
        <v>0</v>
      </c>
      <c r="I21" s="22"/>
      <c r="J21" s="28">
        <f t="shared" si="0"/>
        <v>84</v>
      </c>
      <c r="K21" s="29">
        <v>90</v>
      </c>
      <c r="L21" s="29">
        <v>3</v>
      </c>
      <c r="M21" s="29">
        <v>10</v>
      </c>
      <c r="N21" s="29"/>
      <c r="O21" s="30"/>
      <c r="P21" s="31">
        <f t="shared" si="1"/>
        <v>34.2125</v>
      </c>
      <c r="Q21" s="30" t="s">
        <v>32</v>
      </c>
    </row>
    <row r="22" spans="1:17">
      <c r="A22" s="15">
        <v>17</v>
      </c>
      <c r="B22" s="19" t="s">
        <v>301</v>
      </c>
      <c r="C22" s="19" t="s">
        <v>302</v>
      </c>
      <c r="D22" s="17"/>
      <c r="E22" s="17"/>
      <c r="F22" s="17"/>
      <c r="G22" s="18">
        <v>3</v>
      </c>
      <c r="H22" s="20"/>
      <c r="I22" s="17"/>
      <c r="J22" s="28">
        <f t="shared" si="0"/>
        <v>83</v>
      </c>
      <c r="K22" s="32">
        <v>90</v>
      </c>
      <c r="L22" s="32">
        <v>9</v>
      </c>
      <c r="M22" s="32">
        <v>3</v>
      </c>
      <c r="N22" s="32"/>
      <c r="O22" s="30"/>
      <c r="P22" s="31">
        <f t="shared" si="1"/>
        <v>33.825</v>
      </c>
      <c r="Q22" s="30" t="s">
        <v>32</v>
      </c>
    </row>
    <row r="23" ht="15" spans="1:17">
      <c r="A23" s="15">
        <v>18</v>
      </c>
      <c r="B23" s="16" t="s">
        <v>303</v>
      </c>
      <c r="C23" s="16" t="s">
        <v>304</v>
      </c>
      <c r="D23" s="17"/>
      <c r="E23" s="17"/>
      <c r="F23" s="17"/>
      <c r="G23" s="18">
        <v>2</v>
      </c>
      <c r="H23" s="17">
        <v>0</v>
      </c>
      <c r="I23" s="22"/>
      <c r="J23" s="28">
        <f t="shared" si="0"/>
        <v>82</v>
      </c>
      <c r="K23" s="29">
        <v>90</v>
      </c>
      <c r="L23" s="29"/>
      <c r="M23" s="29">
        <v>11.5</v>
      </c>
      <c r="N23" s="29"/>
      <c r="O23" s="30"/>
      <c r="P23" s="31">
        <f t="shared" si="1"/>
        <v>33.48125</v>
      </c>
      <c r="Q23" s="30" t="s">
        <v>32</v>
      </c>
    </row>
    <row r="24" ht="15" spans="1:17">
      <c r="A24" s="15">
        <v>19</v>
      </c>
      <c r="B24" s="16" t="s">
        <v>305</v>
      </c>
      <c r="C24" s="16" t="s">
        <v>306</v>
      </c>
      <c r="D24" s="17"/>
      <c r="E24" s="17">
        <v>5</v>
      </c>
      <c r="F24" s="17"/>
      <c r="G24" s="18">
        <v>5</v>
      </c>
      <c r="H24" s="17">
        <v>0</v>
      </c>
      <c r="I24" s="34">
        <v>3</v>
      </c>
      <c r="J24" s="28">
        <f t="shared" si="0"/>
        <v>93</v>
      </c>
      <c r="K24" s="29">
        <v>45</v>
      </c>
      <c r="L24" s="29"/>
      <c r="M24" s="29">
        <v>3</v>
      </c>
      <c r="N24" s="29"/>
      <c r="O24" s="30"/>
      <c r="P24" s="31">
        <f t="shared" si="1"/>
        <v>32.1</v>
      </c>
      <c r="Q24" s="30" t="s">
        <v>32</v>
      </c>
    </row>
    <row r="25" ht="15" spans="1:17">
      <c r="A25" s="15">
        <v>20</v>
      </c>
      <c r="B25" s="19" t="s">
        <v>307</v>
      </c>
      <c r="C25" s="19" t="s">
        <v>308</v>
      </c>
      <c r="D25" s="17"/>
      <c r="E25" s="17"/>
      <c r="F25" s="17"/>
      <c r="G25" s="18">
        <v>3</v>
      </c>
      <c r="H25" s="20">
        <v>6.75</v>
      </c>
      <c r="I25" s="17"/>
      <c r="J25" s="28">
        <f t="shared" si="0"/>
        <v>89.75</v>
      </c>
      <c r="K25" s="29">
        <v>45</v>
      </c>
      <c r="L25" s="29"/>
      <c r="M25" s="29">
        <v>3</v>
      </c>
      <c r="N25" s="29"/>
      <c r="O25" s="30"/>
      <c r="P25" s="31">
        <f t="shared" si="1"/>
        <v>31.125</v>
      </c>
      <c r="Q25" s="30" t="s">
        <v>32</v>
      </c>
    </row>
    <row r="26" ht="15" spans="1:17">
      <c r="A26" s="15">
        <v>21</v>
      </c>
      <c r="B26" s="16" t="s">
        <v>309</v>
      </c>
      <c r="C26" s="16" t="s">
        <v>310</v>
      </c>
      <c r="D26" s="17">
        <v>0.5</v>
      </c>
      <c r="E26" s="17">
        <v>3</v>
      </c>
      <c r="F26" s="17">
        <v>5</v>
      </c>
      <c r="G26" s="18">
        <v>5</v>
      </c>
      <c r="H26" s="17">
        <v>0</v>
      </c>
      <c r="I26" s="22"/>
      <c r="J26" s="28">
        <f t="shared" si="0"/>
        <v>93.5</v>
      </c>
      <c r="K26" s="29"/>
      <c r="L26" s="29">
        <v>3.667</v>
      </c>
      <c r="M26" s="29">
        <v>18.2</v>
      </c>
      <c r="N26" s="29">
        <v>10</v>
      </c>
      <c r="O26" s="30"/>
      <c r="P26" s="31">
        <f t="shared" si="1"/>
        <v>30.8383625</v>
      </c>
      <c r="Q26" s="30" t="s">
        <v>32</v>
      </c>
    </row>
    <row r="27" ht="15" spans="1:17">
      <c r="A27" s="15">
        <v>22</v>
      </c>
      <c r="B27" s="16" t="s">
        <v>311</v>
      </c>
      <c r="C27" s="16" t="s">
        <v>312</v>
      </c>
      <c r="D27" s="17"/>
      <c r="E27" s="17">
        <v>8</v>
      </c>
      <c r="F27" s="17"/>
      <c r="G27" s="18">
        <v>2</v>
      </c>
      <c r="H27" s="17">
        <v>1</v>
      </c>
      <c r="I27" s="22"/>
      <c r="J27" s="28">
        <f t="shared" si="0"/>
        <v>91</v>
      </c>
      <c r="K27" s="29"/>
      <c r="L27" s="29">
        <v>5</v>
      </c>
      <c r="M27" s="29">
        <v>28.2</v>
      </c>
      <c r="N27" s="29"/>
      <c r="O27" s="30"/>
      <c r="P27" s="31">
        <f t="shared" si="1"/>
        <v>30.205</v>
      </c>
      <c r="Q27" s="30" t="s">
        <v>32</v>
      </c>
    </row>
    <row r="28" spans="1:17">
      <c r="A28" s="15">
        <v>23</v>
      </c>
      <c r="B28" s="19" t="s">
        <v>313</v>
      </c>
      <c r="C28" s="19" t="s">
        <v>314</v>
      </c>
      <c r="D28" s="17"/>
      <c r="E28" s="17">
        <v>5</v>
      </c>
      <c r="F28" s="20">
        <v>5</v>
      </c>
      <c r="G28" s="18">
        <v>5</v>
      </c>
      <c r="H28" s="20"/>
      <c r="I28" s="17"/>
      <c r="J28" s="28">
        <f t="shared" si="0"/>
        <v>95</v>
      </c>
      <c r="K28" s="32"/>
      <c r="L28" s="32">
        <v>1.167</v>
      </c>
      <c r="M28" s="32">
        <v>18.2</v>
      </c>
      <c r="N28" s="32"/>
      <c r="O28" s="30"/>
      <c r="P28" s="31">
        <f t="shared" si="1"/>
        <v>30.1946125</v>
      </c>
      <c r="Q28" s="30" t="s">
        <v>32</v>
      </c>
    </row>
    <row r="29" ht="15" spans="1:17">
      <c r="A29" s="15">
        <v>24</v>
      </c>
      <c r="B29" s="16" t="s">
        <v>315</v>
      </c>
      <c r="C29" s="16" t="s">
        <v>316</v>
      </c>
      <c r="D29" s="17"/>
      <c r="E29" s="17">
        <v>8</v>
      </c>
      <c r="F29" s="17">
        <v>5</v>
      </c>
      <c r="G29" s="18">
        <v>5</v>
      </c>
      <c r="H29" s="17">
        <v>4.5</v>
      </c>
      <c r="I29" s="22"/>
      <c r="J29" s="28">
        <v>100</v>
      </c>
      <c r="K29" s="29"/>
      <c r="L29" s="29"/>
      <c r="M29" s="29"/>
      <c r="N29" s="29"/>
      <c r="O29" s="30"/>
      <c r="P29" s="31">
        <f t="shared" si="1"/>
        <v>30</v>
      </c>
      <c r="Q29" s="30" t="s">
        <v>32</v>
      </c>
    </row>
    <row r="30" ht="15" spans="1:17">
      <c r="A30" s="15">
        <v>25</v>
      </c>
      <c r="B30" s="16" t="s">
        <v>317</v>
      </c>
      <c r="C30" s="16" t="s">
        <v>318</v>
      </c>
      <c r="D30" s="17"/>
      <c r="E30" s="17">
        <v>3</v>
      </c>
      <c r="F30" s="17"/>
      <c r="G30" s="18">
        <v>5</v>
      </c>
      <c r="H30" s="17">
        <v>6.75</v>
      </c>
      <c r="I30" s="22"/>
      <c r="J30" s="28">
        <f t="shared" ref="J30:J56" si="2">SUM(D30:I30)+80</f>
        <v>94.75</v>
      </c>
      <c r="K30" s="29"/>
      <c r="L30" s="29"/>
      <c r="M30" s="29">
        <v>11.5</v>
      </c>
      <c r="N30" s="29"/>
      <c r="O30" s="30"/>
      <c r="P30" s="31">
        <f t="shared" si="1"/>
        <v>29.43125</v>
      </c>
      <c r="Q30" s="30" t="s">
        <v>32</v>
      </c>
    </row>
    <row r="31" ht="15" spans="1:17">
      <c r="A31" s="15">
        <v>26</v>
      </c>
      <c r="B31" s="19" t="s">
        <v>319</v>
      </c>
      <c r="C31" s="19" t="s">
        <v>320</v>
      </c>
      <c r="D31" s="17"/>
      <c r="E31" s="17">
        <v>2</v>
      </c>
      <c r="F31" s="17"/>
      <c r="G31" s="18">
        <v>4</v>
      </c>
      <c r="H31" s="21">
        <v>6.75</v>
      </c>
      <c r="I31" s="17"/>
      <c r="J31" s="28">
        <f t="shared" si="2"/>
        <v>92.75</v>
      </c>
      <c r="K31" s="29"/>
      <c r="L31" s="29"/>
      <c r="M31" s="29"/>
      <c r="N31" s="29"/>
      <c r="O31" s="30"/>
      <c r="P31" s="31">
        <f t="shared" si="1"/>
        <v>27.825</v>
      </c>
      <c r="Q31" s="30" t="s">
        <v>32</v>
      </c>
    </row>
    <row r="32" spans="1:17">
      <c r="A32" s="15">
        <v>27</v>
      </c>
      <c r="B32" s="19" t="s">
        <v>321</v>
      </c>
      <c r="C32" s="19" t="s">
        <v>322</v>
      </c>
      <c r="D32" s="17"/>
      <c r="E32" s="17"/>
      <c r="F32" s="17"/>
      <c r="G32" s="18">
        <v>5</v>
      </c>
      <c r="H32" s="20"/>
      <c r="I32" s="17"/>
      <c r="J32" s="28">
        <f t="shared" si="2"/>
        <v>85</v>
      </c>
      <c r="K32" s="32"/>
      <c r="L32" s="32">
        <v>10.5</v>
      </c>
      <c r="M32" s="32">
        <v>5</v>
      </c>
      <c r="N32" s="32">
        <v>10</v>
      </c>
      <c r="O32" s="30"/>
      <c r="P32" s="31">
        <f t="shared" si="1"/>
        <v>27.73125</v>
      </c>
      <c r="Q32" s="30" t="s">
        <v>32</v>
      </c>
    </row>
    <row r="33" ht="15" spans="1:17">
      <c r="A33" s="15">
        <v>28</v>
      </c>
      <c r="B33" s="19" t="s">
        <v>323</v>
      </c>
      <c r="C33" s="19" t="s">
        <v>324</v>
      </c>
      <c r="D33" s="17"/>
      <c r="E33" s="17"/>
      <c r="F33" s="17"/>
      <c r="G33" s="18">
        <v>2</v>
      </c>
      <c r="H33" s="20"/>
      <c r="I33" s="17"/>
      <c r="J33" s="28">
        <f t="shared" si="2"/>
        <v>82</v>
      </c>
      <c r="K33" s="29">
        <v>30</v>
      </c>
      <c r="L33" s="29"/>
      <c r="M33" s="29">
        <v>3</v>
      </c>
      <c r="N33" s="29"/>
      <c r="O33" s="30"/>
      <c r="P33" s="31">
        <f t="shared" si="1"/>
        <v>27.4875</v>
      </c>
      <c r="Q33" s="30" t="s">
        <v>32</v>
      </c>
    </row>
    <row r="34" spans="1:17">
      <c r="A34" s="15">
        <v>29</v>
      </c>
      <c r="B34" s="19" t="s">
        <v>325</v>
      </c>
      <c r="C34" s="19" t="s">
        <v>326</v>
      </c>
      <c r="D34" s="17"/>
      <c r="E34" s="17"/>
      <c r="F34" s="17">
        <v>5</v>
      </c>
      <c r="G34" s="18">
        <v>4</v>
      </c>
      <c r="H34" s="20">
        <v>0.75</v>
      </c>
      <c r="I34" s="17"/>
      <c r="J34" s="28">
        <f t="shared" si="2"/>
        <v>89.75</v>
      </c>
      <c r="K34" s="32"/>
      <c r="L34" s="32"/>
      <c r="M34" s="32"/>
      <c r="N34" s="32"/>
      <c r="O34" s="30"/>
      <c r="P34" s="31">
        <f t="shared" si="1"/>
        <v>26.925</v>
      </c>
      <c r="Q34" s="30" t="s">
        <v>32</v>
      </c>
    </row>
    <row r="35" ht="15" spans="1:17">
      <c r="A35" s="15">
        <v>30</v>
      </c>
      <c r="B35" s="16" t="s">
        <v>327</v>
      </c>
      <c r="C35" s="16" t="s">
        <v>328</v>
      </c>
      <c r="D35" s="17"/>
      <c r="E35" s="17">
        <v>5</v>
      </c>
      <c r="F35" s="17"/>
      <c r="G35" s="18">
        <v>2</v>
      </c>
      <c r="H35" s="17">
        <v>0</v>
      </c>
      <c r="I35" s="22"/>
      <c r="J35" s="28">
        <f t="shared" si="2"/>
        <v>87</v>
      </c>
      <c r="K35" s="29"/>
      <c r="L35" s="29">
        <v>6.33</v>
      </c>
      <c r="M35" s="29">
        <v>3</v>
      </c>
      <c r="N35" s="29"/>
      <c r="O35" s="30"/>
      <c r="P35" s="31">
        <f t="shared" si="1"/>
        <v>26.916375</v>
      </c>
      <c r="Q35" s="30" t="s">
        <v>32</v>
      </c>
    </row>
    <row r="36" ht="15" spans="1:17">
      <c r="A36" s="15">
        <v>31</v>
      </c>
      <c r="B36" s="19" t="s">
        <v>329</v>
      </c>
      <c r="C36" s="19" t="s">
        <v>330</v>
      </c>
      <c r="D36" s="17"/>
      <c r="E36" s="17">
        <v>5</v>
      </c>
      <c r="F36" s="17"/>
      <c r="G36" s="18">
        <v>4</v>
      </c>
      <c r="H36" s="20"/>
      <c r="I36" s="17"/>
      <c r="J36" s="28">
        <f t="shared" si="2"/>
        <v>89</v>
      </c>
      <c r="K36" s="29"/>
      <c r="L36" s="29"/>
      <c r="M36" s="29">
        <v>1.5</v>
      </c>
      <c r="N36" s="29"/>
      <c r="O36" s="30"/>
      <c r="P36" s="31">
        <f t="shared" si="1"/>
        <v>26.83125</v>
      </c>
      <c r="Q36" s="30" t="s">
        <v>65</v>
      </c>
    </row>
    <row r="37" ht="15" spans="1:17">
      <c r="A37" s="15">
        <v>32</v>
      </c>
      <c r="B37" s="16" t="s">
        <v>331</v>
      </c>
      <c r="C37" s="16" t="s">
        <v>332</v>
      </c>
      <c r="D37" s="17"/>
      <c r="E37" s="17"/>
      <c r="F37" s="17"/>
      <c r="G37" s="18">
        <v>3</v>
      </c>
      <c r="H37" s="17">
        <v>5.25</v>
      </c>
      <c r="I37" s="22"/>
      <c r="J37" s="28">
        <f t="shared" si="2"/>
        <v>88.25</v>
      </c>
      <c r="K37" s="29"/>
      <c r="L37" s="29"/>
      <c r="M37" s="35"/>
      <c r="N37" s="29"/>
      <c r="O37" s="30"/>
      <c r="P37" s="31">
        <f t="shared" si="1"/>
        <v>26.475</v>
      </c>
      <c r="Q37" s="30" t="s">
        <v>65</v>
      </c>
    </row>
    <row r="38" ht="15" spans="1:17">
      <c r="A38" s="15">
        <v>33</v>
      </c>
      <c r="B38" s="19" t="s">
        <v>333</v>
      </c>
      <c r="C38" s="19" t="s">
        <v>334</v>
      </c>
      <c r="D38" s="17"/>
      <c r="E38" s="17"/>
      <c r="F38" s="17"/>
      <c r="G38" s="18">
        <v>2</v>
      </c>
      <c r="H38" s="20"/>
      <c r="I38" s="17"/>
      <c r="J38" s="28">
        <f t="shared" si="2"/>
        <v>82</v>
      </c>
      <c r="K38" s="29">
        <v>20</v>
      </c>
      <c r="L38" s="29"/>
      <c r="M38" s="29"/>
      <c r="N38" s="29"/>
      <c r="O38" s="30"/>
      <c r="P38" s="31">
        <f t="shared" si="1"/>
        <v>26.35</v>
      </c>
      <c r="Q38" s="30" t="s">
        <v>65</v>
      </c>
    </row>
    <row r="39" ht="15" spans="1:17">
      <c r="A39" s="15">
        <v>34</v>
      </c>
      <c r="B39" s="19" t="s">
        <v>335</v>
      </c>
      <c r="C39" s="19" t="s">
        <v>336</v>
      </c>
      <c r="D39" s="20">
        <v>1.5</v>
      </c>
      <c r="E39" s="17"/>
      <c r="F39" s="17"/>
      <c r="G39" s="18">
        <v>4</v>
      </c>
      <c r="H39" s="20"/>
      <c r="I39" s="17"/>
      <c r="J39" s="28">
        <f t="shared" si="2"/>
        <v>85.5</v>
      </c>
      <c r="K39" s="29"/>
      <c r="L39" s="29">
        <v>1.5</v>
      </c>
      <c r="M39" s="29">
        <v>1.5</v>
      </c>
      <c r="N39" s="29"/>
      <c r="O39" s="30"/>
      <c r="P39" s="31">
        <f t="shared" si="1"/>
        <v>25.9125</v>
      </c>
      <c r="Q39" s="30" t="s">
        <v>65</v>
      </c>
    </row>
    <row r="40" ht="15" spans="1:17">
      <c r="A40" s="15">
        <v>35</v>
      </c>
      <c r="B40" s="16" t="s">
        <v>337</v>
      </c>
      <c r="C40" s="16" t="s">
        <v>338</v>
      </c>
      <c r="D40" s="17">
        <v>1.5</v>
      </c>
      <c r="E40" s="17">
        <v>2</v>
      </c>
      <c r="F40" s="17"/>
      <c r="G40" s="18">
        <v>2</v>
      </c>
      <c r="H40" s="17">
        <v>0</v>
      </c>
      <c r="I40" s="22"/>
      <c r="J40" s="28">
        <f t="shared" si="2"/>
        <v>85.5</v>
      </c>
      <c r="K40" s="29"/>
      <c r="L40" s="29"/>
      <c r="M40" s="29">
        <v>1.5</v>
      </c>
      <c r="N40" s="29"/>
      <c r="O40" s="30"/>
      <c r="P40" s="31">
        <f t="shared" si="1"/>
        <v>25.78125</v>
      </c>
      <c r="Q40" s="30" t="s">
        <v>65</v>
      </c>
    </row>
    <row r="41" ht="15" spans="1:17">
      <c r="A41" s="15">
        <v>36</v>
      </c>
      <c r="B41" s="19" t="s">
        <v>339</v>
      </c>
      <c r="C41" s="19" t="s">
        <v>340</v>
      </c>
      <c r="D41" s="17"/>
      <c r="E41" s="17">
        <v>2</v>
      </c>
      <c r="F41" s="17"/>
      <c r="G41" s="18">
        <v>3</v>
      </c>
      <c r="H41" s="20"/>
      <c r="I41" s="17"/>
      <c r="J41" s="28">
        <f t="shared" si="2"/>
        <v>85</v>
      </c>
      <c r="K41" s="29"/>
      <c r="L41" s="29"/>
      <c r="M41" s="29">
        <v>3</v>
      </c>
      <c r="N41" s="29"/>
      <c r="O41" s="30"/>
      <c r="P41" s="31">
        <f t="shared" si="1"/>
        <v>25.7625</v>
      </c>
      <c r="Q41" s="30" t="s">
        <v>65</v>
      </c>
    </row>
    <row r="42" ht="15" spans="1:17">
      <c r="A42" s="15">
        <v>37</v>
      </c>
      <c r="B42" s="16" t="s">
        <v>341</v>
      </c>
      <c r="C42" s="16" t="s">
        <v>342</v>
      </c>
      <c r="D42" s="17"/>
      <c r="E42" s="17">
        <v>2</v>
      </c>
      <c r="F42" s="17"/>
      <c r="G42" s="18">
        <v>3</v>
      </c>
      <c r="H42" s="17">
        <v>0</v>
      </c>
      <c r="I42" s="22"/>
      <c r="J42" s="28">
        <f t="shared" si="2"/>
        <v>85</v>
      </c>
      <c r="K42" s="29"/>
      <c r="L42" s="29"/>
      <c r="M42" s="29">
        <v>1.5</v>
      </c>
      <c r="N42" s="29"/>
      <c r="O42" s="30"/>
      <c r="P42" s="31">
        <f t="shared" si="1"/>
        <v>25.63125</v>
      </c>
      <c r="Q42" s="30" t="s">
        <v>65</v>
      </c>
    </row>
    <row r="43" ht="15" spans="1:17">
      <c r="A43" s="15">
        <v>38</v>
      </c>
      <c r="B43" s="16" t="s">
        <v>343</v>
      </c>
      <c r="C43" s="16" t="s">
        <v>344</v>
      </c>
      <c r="D43" s="17"/>
      <c r="E43" s="17"/>
      <c r="F43" s="17"/>
      <c r="G43" s="18">
        <v>2</v>
      </c>
      <c r="H43" s="17">
        <v>0</v>
      </c>
      <c r="I43" s="22"/>
      <c r="J43" s="28">
        <f t="shared" si="2"/>
        <v>82</v>
      </c>
      <c r="K43" s="29"/>
      <c r="L43" s="29">
        <v>7.2</v>
      </c>
      <c r="M43" s="29"/>
      <c r="N43" s="29"/>
      <c r="O43" s="30"/>
      <c r="P43" s="31">
        <f t="shared" si="1"/>
        <v>25.23</v>
      </c>
      <c r="Q43" s="30" t="s">
        <v>65</v>
      </c>
    </row>
    <row r="44" ht="15" spans="1:17">
      <c r="A44" s="15">
        <v>39</v>
      </c>
      <c r="B44" s="16" t="s">
        <v>345</v>
      </c>
      <c r="C44" s="16" t="s">
        <v>346</v>
      </c>
      <c r="D44" s="17"/>
      <c r="E44" s="17"/>
      <c r="F44" s="17"/>
      <c r="G44" s="18">
        <v>1</v>
      </c>
      <c r="H44" s="17">
        <v>0</v>
      </c>
      <c r="I44" s="22"/>
      <c r="J44" s="28">
        <f t="shared" si="2"/>
        <v>81</v>
      </c>
      <c r="K44" s="29"/>
      <c r="L44" s="29"/>
      <c r="M44" s="29"/>
      <c r="N44" s="29">
        <v>10</v>
      </c>
      <c r="O44" s="30"/>
      <c r="P44" s="31">
        <f t="shared" si="1"/>
        <v>25.175</v>
      </c>
      <c r="Q44" s="30" t="s">
        <v>65</v>
      </c>
    </row>
    <row r="45" ht="15" spans="1:17">
      <c r="A45" s="15">
        <v>40</v>
      </c>
      <c r="B45" s="16" t="s">
        <v>347</v>
      </c>
      <c r="C45" s="16" t="s">
        <v>348</v>
      </c>
      <c r="D45" s="17"/>
      <c r="E45" s="17"/>
      <c r="F45" s="17"/>
      <c r="G45" s="18">
        <v>3</v>
      </c>
      <c r="H45" s="17">
        <v>0</v>
      </c>
      <c r="I45" s="22"/>
      <c r="J45" s="28">
        <f t="shared" si="2"/>
        <v>83</v>
      </c>
      <c r="K45" s="29"/>
      <c r="L45" s="29"/>
      <c r="M45" s="29"/>
      <c r="N45" s="29"/>
      <c r="O45" s="30"/>
      <c r="P45" s="31">
        <f t="shared" si="1"/>
        <v>24.9</v>
      </c>
      <c r="Q45" s="30" t="s">
        <v>65</v>
      </c>
    </row>
    <row r="46" ht="15" spans="1:17">
      <c r="A46" s="15">
        <v>41</v>
      </c>
      <c r="B46" s="19" t="s">
        <v>349</v>
      </c>
      <c r="C46" s="19" t="s">
        <v>350</v>
      </c>
      <c r="D46" s="17"/>
      <c r="E46" s="17"/>
      <c r="F46" s="17"/>
      <c r="G46" s="18">
        <v>3</v>
      </c>
      <c r="H46" s="20"/>
      <c r="I46" s="17"/>
      <c r="J46" s="28">
        <f t="shared" si="2"/>
        <v>83</v>
      </c>
      <c r="K46" s="29"/>
      <c r="L46" s="29"/>
      <c r="M46" s="29"/>
      <c r="N46" s="29"/>
      <c r="O46" s="30"/>
      <c r="P46" s="31">
        <f t="shared" si="1"/>
        <v>24.9</v>
      </c>
      <c r="Q46" s="30" t="s">
        <v>65</v>
      </c>
    </row>
    <row r="47" ht="15" spans="1:17">
      <c r="A47" s="15">
        <v>42</v>
      </c>
      <c r="B47" s="19" t="s">
        <v>351</v>
      </c>
      <c r="C47" s="19" t="s">
        <v>352</v>
      </c>
      <c r="D47" s="17"/>
      <c r="E47" s="17"/>
      <c r="F47" s="17"/>
      <c r="G47" s="18">
        <v>2</v>
      </c>
      <c r="H47" s="20"/>
      <c r="I47" s="17"/>
      <c r="J47" s="28">
        <f t="shared" si="2"/>
        <v>82</v>
      </c>
      <c r="K47" s="29"/>
      <c r="L47" s="29"/>
      <c r="M47" s="29">
        <v>3</v>
      </c>
      <c r="N47" s="29"/>
      <c r="O47" s="30"/>
      <c r="P47" s="31">
        <f t="shared" si="1"/>
        <v>24.8625</v>
      </c>
      <c r="Q47" s="30" t="s">
        <v>65</v>
      </c>
    </row>
    <row r="48" ht="15" spans="1:17">
      <c r="A48" s="15">
        <v>43</v>
      </c>
      <c r="B48" s="19" t="s">
        <v>353</v>
      </c>
      <c r="C48" s="19" t="s">
        <v>354</v>
      </c>
      <c r="D48" s="17"/>
      <c r="E48" s="17"/>
      <c r="F48" s="17"/>
      <c r="G48" s="18">
        <v>2</v>
      </c>
      <c r="H48" s="20"/>
      <c r="I48" s="17"/>
      <c r="J48" s="28">
        <f t="shared" si="2"/>
        <v>82</v>
      </c>
      <c r="K48" s="29"/>
      <c r="L48" s="29">
        <v>2.333</v>
      </c>
      <c r="M48" s="29"/>
      <c r="N48" s="29"/>
      <c r="O48" s="30"/>
      <c r="P48" s="31">
        <f t="shared" si="1"/>
        <v>24.8041375</v>
      </c>
      <c r="Q48" s="30" t="s">
        <v>65</v>
      </c>
    </row>
    <row r="49" ht="15" spans="1:17">
      <c r="A49" s="15">
        <v>44</v>
      </c>
      <c r="B49" s="19" t="s">
        <v>355</v>
      </c>
      <c r="C49" s="19" t="s">
        <v>356</v>
      </c>
      <c r="D49" s="17"/>
      <c r="E49" s="17"/>
      <c r="F49" s="17"/>
      <c r="G49" s="18">
        <v>2</v>
      </c>
      <c r="H49" s="20"/>
      <c r="I49" s="17"/>
      <c r="J49" s="28">
        <f t="shared" si="2"/>
        <v>82</v>
      </c>
      <c r="K49" s="29"/>
      <c r="L49" s="29"/>
      <c r="M49" s="29">
        <v>1.5</v>
      </c>
      <c r="N49" s="29"/>
      <c r="O49" s="30"/>
      <c r="P49" s="31">
        <f t="shared" si="1"/>
        <v>24.73125</v>
      </c>
      <c r="Q49" s="30" t="s">
        <v>65</v>
      </c>
    </row>
    <row r="50" spans="1:17">
      <c r="A50" s="15">
        <v>45</v>
      </c>
      <c r="B50" s="19" t="s">
        <v>357</v>
      </c>
      <c r="C50" s="19" t="s">
        <v>358</v>
      </c>
      <c r="D50" s="17"/>
      <c r="E50" s="17"/>
      <c r="F50" s="17"/>
      <c r="G50" s="18">
        <v>2</v>
      </c>
      <c r="H50" s="20"/>
      <c r="I50" s="17"/>
      <c r="J50" s="28">
        <f t="shared" si="2"/>
        <v>82</v>
      </c>
      <c r="K50" s="32"/>
      <c r="L50" s="32"/>
      <c r="M50" s="32"/>
      <c r="N50" s="32"/>
      <c r="O50" s="30"/>
      <c r="P50" s="31">
        <f t="shared" si="1"/>
        <v>24.6</v>
      </c>
      <c r="Q50" s="30" t="s">
        <v>65</v>
      </c>
    </row>
    <row r="51" spans="1:17">
      <c r="A51" s="15">
        <v>46</v>
      </c>
      <c r="B51" s="19" t="s">
        <v>359</v>
      </c>
      <c r="C51" s="19" t="s">
        <v>360</v>
      </c>
      <c r="D51" s="17"/>
      <c r="E51" s="17"/>
      <c r="F51" s="17"/>
      <c r="G51" s="18">
        <v>2</v>
      </c>
      <c r="H51" s="20"/>
      <c r="I51" s="17"/>
      <c r="J51" s="28">
        <f t="shared" si="2"/>
        <v>82</v>
      </c>
      <c r="K51" s="32"/>
      <c r="L51" s="32"/>
      <c r="M51" s="32"/>
      <c r="N51" s="32"/>
      <c r="O51" s="30"/>
      <c r="P51" s="31">
        <f t="shared" si="1"/>
        <v>24.6</v>
      </c>
      <c r="Q51" s="30" t="s">
        <v>65</v>
      </c>
    </row>
    <row r="52" ht="15" spans="1:17">
      <c r="A52" s="15">
        <v>47</v>
      </c>
      <c r="B52" s="16" t="s">
        <v>361</v>
      </c>
      <c r="C52" s="16" t="s">
        <v>362</v>
      </c>
      <c r="D52" s="17"/>
      <c r="E52" s="17"/>
      <c r="F52" s="17"/>
      <c r="G52" s="18">
        <v>1</v>
      </c>
      <c r="H52" s="17">
        <v>0</v>
      </c>
      <c r="I52" s="22"/>
      <c r="J52" s="28">
        <f t="shared" si="2"/>
        <v>81</v>
      </c>
      <c r="K52" s="29"/>
      <c r="L52" s="29"/>
      <c r="M52" s="29"/>
      <c r="N52" s="29"/>
      <c r="O52" s="30"/>
      <c r="P52" s="31">
        <f t="shared" si="1"/>
        <v>24.3</v>
      </c>
      <c r="Q52" s="30" t="s">
        <v>65</v>
      </c>
    </row>
    <row r="53" ht="15" spans="1:17">
      <c r="A53" s="15">
        <v>48</v>
      </c>
      <c r="B53" s="16" t="s">
        <v>363</v>
      </c>
      <c r="C53" s="16" t="s">
        <v>364</v>
      </c>
      <c r="D53" s="17"/>
      <c r="E53" s="17"/>
      <c r="F53" s="17"/>
      <c r="G53" s="18">
        <v>1</v>
      </c>
      <c r="H53" s="17">
        <v>0</v>
      </c>
      <c r="I53" s="22"/>
      <c r="J53" s="28">
        <f t="shared" si="2"/>
        <v>81</v>
      </c>
      <c r="K53" s="29"/>
      <c r="L53" s="29"/>
      <c r="M53" s="29"/>
      <c r="N53" s="29"/>
      <c r="O53" s="30"/>
      <c r="P53" s="31">
        <f t="shared" si="1"/>
        <v>24.3</v>
      </c>
      <c r="Q53" s="30" t="s">
        <v>65</v>
      </c>
    </row>
    <row r="54" ht="15" spans="1:17">
      <c r="A54" s="15">
        <v>49</v>
      </c>
      <c r="B54" s="16" t="s">
        <v>365</v>
      </c>
      <c r="C54" s="16" t="s">
        <v>366</v>
      </c>
      <c r="D54" s="17"/>
      <c r="E54" s="17"/>
      <c r="F54" s="22"/>
      <c r="G54" s="18">
        <v>1</v>
      </c>
      <c r="H54" s="17">
        <v>0</v>
      </c>
      <c r="I54" s="22"/>
      <c r="J54" s="28">
        <f t="shared" si="2"/>
        <v>81</v>
      </c>
      <c r="K54" s="29"/>
      <c r="L54" s="29"/>
      <c r="M54" s="29"/>
      <c r="N54" s="29"/>
      <c r="O54" s="30"/>
      <c r="P54" s="31">
        <f t="shared" si="1"/>
        <v>24.3</v>
      </c>
      <c r="Q54" s="30" t="s">
        <v>65</v>
      </c>
    </row>
    <row r="55" ht="15" spans="1:17">
      <c r="A55" s="15">
        <v>50</v>
      </c>
      <c r="B55" s="19" t="s">
        <v>367</v>
      </c>
      <c r="C55" s="19" t="s">
        <v>368</v>
      </c>
      <c r="D55" s="17"/>
      <c r="E55" s="17"/>
      <c r="F55" s="17"/>
      <c r="G55" s="18">
        <v>1</v>
      </c>
      <c r="H55" s="20"/>
      <c r="I55" s="17"/>
      <c r="J55" s="28">
        <f t="shared" si="2"/>
        <v>81</v>
      </c>
      <c r="K55" s="29"/>
      <c r="L55" s="29"/>
      <c r="M55" s="29"/>
      <c r="N55" s="29"/>
      <c r="O55" s="30"/>
      <c r="P55" s="31">
        <f t="shared" si="1"/>
        <v>24.3</v>
      </c>
      <c r="Q55" s="30" t="s">
        <v>65</v>
      </c>
    </row>
    <row r="56" spans="1:17">
      <c r="A56" s="15">
        <v>51</v>
      </c>
      <c r="B56" s="19" t="s">
        <v>369</v>
      </c>
      <c r="C56" s="19" t="s">
        <v>370</v>
      </c>
      <c r="D56" s="17"/>
      <c r="E56" s="17"/>
      <c r="F56" s="17"/>
      <c r="G56" s="18">
        <v>1</v>
      </c>
      <c r="H56" s="20"/>
      <c r="I56" s="17"/>
      <c r="J56" s="28">
        <f t="shared" si="2"/>
        <v>81</v>
      </c>
      <c r="K56" s="32"/>
      <c r="L56" s="32"/>
      <c r="M56" s="32"/>
      <c r="N56" s="32"/>
      <c r="O56" s="30"/>
      <c r="P56" s="31">
        <f t="shared" si="1"/>
        <v>24.3</v>
      </c>
      <c r="Q56" s="30" t="s">
        <v>65</v>
      </c>
    </row>
    <row r="57" spans="2:10">
      <c r="B57" s="23"/>
      <c r="C57" s="23"/>
      <c r="D57" s="23"/>
      <c r="E57" s="24"/>
      <c r="F57" s="23"/>
      <c r="G57" s="23"/>
      <c r="H57" s="23"/>
      <c r="I57" s="23"/>
      <c r="J57" s="23"/>
    </row>
    <row r="72" spans="5:5">
      <c r="E72" s="3" t="s">
        <v>371</v>
      </c>
    </row>
  </sheetData>
  <sortState ref="B6:P56">
    <sortCondition ref="P6:P56" descending="1"/>
  </sortState>
  <mergeCells count="10">
    <mergeCell ref="B2:Q2"/>
    <mergeCell ref="B3:D3"/>
    <mergeCell ref="P3:Q3"/>
    <mergeCell ref="D4:J4"/>
    <mergeCell ref="K4:O4"/>
    <mergeCell ref="A4:A5"/>
    <mergeCell ref="B4:B5"/>
    <mergeCell ref="C4:C5"/>
    <mergeCell ref="P4:P5"/>
    <mergeCell ref="Q4:Q5"/>
  </mergeCells>
  <pageMargins left="0.751388888888889" right="0.751388888888889" top="1" bottom="1" header="0.5" footer="0.5"/>
  <pageSetup paperSize="9" scale="75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仪器-学硕</vt:lpstr>
      <vt:lpstr>仪器-专硕</vt:lpstr>
      <vt:lpstr>光学-学硕</vt:lpstr>
      <vt:lpstr>光学-专硕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RTE-AL00</dc:creator>
  <cp:lastModifiedBy>拉嗓</cp:lastModifiedBy>
  <dcterms:created xsi:type="dcterms:W3CDTF">2024-02-28T03:56:00Z</dcterms:created>
  <dcterms:modified xsi:type="dcterms:W3CDTF">2025-03-18T09:29:38Z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D549712548FB4DE887CA584CAF8470AD_13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